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Licitação\2020\PREGÃO\003 - LIMPEZA E CONSERVAÇÃO\"/>
    </mc:Choice>
  </mc:AlternateContent>
  <bookViews>
    <workbookView xWindow="0" yWindow="0" windowWidth="25200" windowHeight="11985" tabRatio="671" activeTab="3"/>
  </bookViews>
  <sheets>
    <sheet name="ASG" sheetId="49" r:id="rId1"/>
    <sheet name="ASG (2)" sheetId="61" r:id="rId2"/>
    <sheet name="EPI´s" sheetId="60" r:id="rId3"/>
    <sheet name="Uniforme" sheetId="57" r:id="rId4"/>
    <sheet name="Resumo" sheetId="53" r:id="rId5"/>
  </sheets>
  <definedNames>
    <definedName name="_xlnm.Print_Area" localSheetId="0">ASG!$A$1:$K$144</definedName>
    <definedName name="_xlnm.Print_Area" localSheetId="1">'ASG (2)'!$A$1:$K$144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53" l="1"/>
  <c r="I120" i="61"/>
  <c r="J116" i="61"/>
  <c r="J120" i="61" s="1"/>
  <c r="K101" i="61"/>
  <c r="K97" i="61"/>
  <c r="J93" i="61"/>
  <c r="J76" i="61"/>
  <c r="K65" i="61"/>
  <c r="K71" i="61" s="1"/>
  <c r="J51" i="61"/>
  <c r="J70" i="61" s="1"/>
  <c r="J49" i="61"/>
  <c r="J39" i="61"/>
  <c r="J69" i="61" s="1"/>
  <c r="J72" i="61" s="1"/>
  <c r="K24" i="61"/>
  <c r="K25" i="61" s="1"/>
  <c r="K32" i="61" s="1"/>
  <c r="D10" i="57"/>
  <c r="D11" i="57"/>
  <c r="D12" i="57"/>
  <c r="D13" i="57"/>
  <c r="D9" i="57"/>
  <c r="E7" i="53"/>
  <c r="K92" i="61" l="1"/>
  <c r="K88" i="61"/>
  <c r="K80" i="61"/>
  <c r="K77" i="61"/>
  <c r="K91" i="61"/>
  <c r="K87" i="61"/>
  <c r="K93" i="61" s="1"/>
  <c r="K100" i="61" s="1"/>
  <c r="K102" i="61" s="1"/>
  <c r="K132" i="61" s="1"/>
  <c r="K76" i="61"/>
  <c r="K44" i="61"/>
  <c r="K38" i="61"/>
  <c r="K129" i="61"/>
  <c r="K78" i="61"/>
  <c r="K49" i="61"/>
  <c r="K90" i="61"/>
  <c r="K43" i="61"/>
  <c r="K37" i="61"/>
  <c r="K39" i="61" s="1"/>
  <c r="K69" i="61" s="1"/>
  <c r="K89" i="61"/>
  <c r="K75" i="61"/>
  <c r="J79" i="61"/>
  <c r="J81" i="61" s="1"/>
  <c r="D8" i="57"/>
  <c r="D7" i="57"/>
  <c r="D14" i="57" s="1"/>
  <c r="D6" i="60"/>
  <c r="D7" i="60"/>
  <c r="D8" i="60"/>
  <c r="D5" i="60"/>
  <c r="C9" i="60" l="1"/>
  <c r="F9" i="60" s="1"/>
  <c r="K47" i="61"/>
  <c r="K48" i="61"/>
  <c r="K50" i="61"/>
  <c r="K51" i="61" s="1"/>
  <c r="K70" i="61" s="1"/>
  <c r="K72" i="61" s="1"/>
  <c r="K130" i="61" s="1"/>
  <c r="K46" i="61"/>
  <c r="K79" i="61"/>
  <c r="K81" i="61" s="1"/>
  <c r="K131" i="61" s="1"/>
  <c r="K45" i="61"/>
  <c r="C15" i="57"/>
  <c r="F15" i="57" s="1"/>
  <c r="K105" i="61" s="1"/>
  <c r="K108" i="49" l="1"/>
  <c r="K108" i="61"/>
  <c r="K110" i="61" s="1"/>
  <c r="K133" i="61" s="1"/>
  <c r="K134" i="61" s="1"/>
  <c r="K105" i="49"/>
  <c r="K113" i="61" l="1"/>
  <c r="K114" i="61" s="1"/>
  <c r="K119" i="61" s="1"/>
  <c r="J76" i="49"/>
  <c r="K115" i="61" l="1"/>
  <c r="K117" i="61"/>
  <c r="K116" i="61"/>
  <c r="K118" i="61"/>
  <c r="I120" i="49"/>
  <c r="J116" i="49" s="1"/>
  <c r="J120" i="49" s="1"/>
  <c r="K110" i="49"/>
  <c r="K133" i="49" s="1"/>
  <c r="K97" i="49"/>
  <c r="K101" i="49" s="1"/>
  <c r="J93" i="49"/>
  <c r="J49" i="49"/>
  <c r="J51" i="49" s="1"/>
  <c r="J39" i="49"/>
  <c r="J69" i="49" s="1"/>
  <c r="K24" i="49"/>
  <c r="K120" i="61" l="1"/>
  <c r="K135" i="61" s="1"/>
  <c r="K136" i="61" s="1"/>
  <c r="K144" i="61" s="1"/>
  <c r="K65" i="49"/>
  <c r="K71" i="49" s="1"/>
  <c r="K25" i="49"/>
  <c r="K32" i="49" s="1"/>
  <c r="J79" i="49"/>
  <c r="J70" i="49"/>
  <c r="J72" i="49" s="1"/>
  <c r="D140" i="61" l="1"/>
  <c r="H140" i="61" s="1"/>
  <c r="K140" i="61" s="1"/>
  <c r="K78" i="49"/>
  <c r="K37" i="49"/>
  <c r="K76" i="49"/>
  <c r="K91" i="49"/>
  <c r="K87" i="49"/>
  <c r="K38" i="49"/>
  <c r="K39" i="49" s="1"/>
  <c r="K129" i="49"/>
  <c r="K88" i="49"/>
  <c r="K75" i="49"/>
  <c r="K77" i="49"/>
  <c r="K89" i="49"/>
  <c r="K80" i="49"/>
  <c r="K90" i="49"/>
  <c r="K92" i="49"/>
  <c r="K79" i="49"/>
  <c r="J81" i="49"/>
  <c r="K81" i="49" l="1"/>
  <c r="K131" i="49" s="1"/>
  <c r="K93" i="49"/>
  <c r="K100" i="49" s="1"/>
  <c r="K102" i="49" s="1"/>
  <c r="K132" i="49" s="1"/>
  <c r="K69" i="49"/>
  <c r="K43" i="49"/>
  <c r="K50" i="49"/>
  <c r="K47" i="49"/>
  <c r="K46" i="49"/>
  <c r="K44" i="49"/>
  <c r="K45" i="49"/>
  <c r="K48" i="49"/>
  <c r="K49" i="49"/>
  <c r="K51" i="49" l="1"/>
  <c r="K70" i="49" s="1"/>
  <c r="K72" i="49" s="1"/>
  <c r="K130" i="49" s="1"/>
  <c r="K134" i="49" s="1"/>
  <c r="K113" i="49" s="1"/>
  <c r="K114" i="49" l="1"/>
  <c r="K117" i="49" s="1"/>
  <c r="K115" i="49" l="1"/>
  <c r="K119" i="49"/>
  <c r="K116" i="49"/>
  <c r="K118" i="49"/>
  <c r="K120" i="49" l="1"/>
  <c r="K135" i="49" s="1"/>
  <c r="K136" i="49" s="1"/>
  <c r="K144" i="49" s="1"/>
  <c r="D140" i="49" l="1"/>
  <c r="H140" i="49" s="1"/>
  <c r="E6" i="53" s="1"/>
  <c r="F6" i="53" s="1"/>
  <c r="F8" i="53" s="1"/>
  <c r="K140" i="49" l="1"/>
</calcChain>
</file>

<file path=xl/comments1.xml><?xml version="1.0" encoding="utf-8"?>
<comments xmlns="http://schemas.openxmlformats.org/spreadsheetml/2006/main">
  <authors>
    <author/>
    <author>CRC</author>
    <author>Patrick Brito</author>
  </authors>
  <commentList>
    <comment ref="A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  <comment ref="F49" authorId="1" shapeId="0">
      <text>
        <r>
          <rPr>
            <b/>
            <sz val="9"/>
            <color indexed="81"/>
            <rFont val="Segoe UI"/>
            <family val="2"/>
          </rPr>
          <t xml:space="preserve">
VALOR MÁXIMO</t>
        </r>
      </text>
    </comment>
    <comment ref="H49" authorId="1" shapeId="0">
      <text>
        <r>
          <rPr>
            <b/>
            <sz val="9"/>
            <color indexed="81"/>
            <rFont val="Segoe UI"/>
            <family val="2"/>
          </rPr>
          <t xml:space="preserve">
VALOR MÁXIMO
</t>
        </r>
      </text>
    </comment>
    <comment ref="K56" authorId="1" shapeId="0">
      <text>
        <r>
          <rPr>
            <sz val="9"/>
            <color indexed="81"/>
            <rFont val="Segoe UI"/>
            <family val="2"/>
          </rPr>
          <t xml:space="preserve">
R$ 5,00 (valor da passagem) * 15 ( nº de dias Trabalhados) * 2 (ida e volta)
OBS: Caso tenha mais de uma passagem basta fazer a seguinte fórmula:
=SE((5*15*2)+(5*15*2)-(L24*0,06)&lt;0;0;((5*15*2)+(5*15*2)-(L24*0,06)))</t>
        </r>
      </text>
    </comment>
    <comment ref="K57" authorId="2" shapeId="0">
      <text>
        <r>
          <rPr>
            <b/>
            <sz val="9"/>
            <color indexed="81"/>
            <rFont val="Segoe UI"/>
            <family val="2"/>
          </rPr>
          <t>Patrick Brito:</t>
        </r>
        <r>
          <rPr>
            <sz val="9"/>
            <color indexed="81"/>
            <rFont val="Segoe UI"/>
            <family val="2"/>
          </rPr>
          <t xml:space="preserve">
Verificar o desconto por empregado
</t>
        </r>
      </text>
    </comment>
    <comment ref="B63" authorId="1" shapeId="0">
      <text>
        <r>
          <rPr>
            <b/>
            <sz val="9"/>
            <color indexed="81"/>
            <rFont val="Segoe UI"/>
            <family val="2"/>
          </rPr>
          <t>Não pode existir no Custo Direto - É custo do empregado independente de estar no contrato ou não</t>
        </r>
      </text>
    </comment>
    <comment ref="J77" authorId="1" shapeId="0">
      <text>
        <r>
          <rPr>
            <b/>
            <sz val="9"/>
            <color indexed="81"/>
            <rFont val="Segoe UI"/>
            <family val="2"/>
          </rPr>
          <t xml:space="preserve">A soma C+F tem que dar 5%. Posso usar qualquer valor para isso.
</t>
        </r>
      </text>
    </comment>
    <comment ref="J78" authorId="1" shapeId="0">
      <text>
        <r>
          <rPr>
            <b/>
            <sz val="9"/>
            <color indexed="81"/>
            <rFont val="Segoe UI"/>
            <family val="2"/>
          </rPr>
          <t xml:space="preserve">
ESSE É O VALOR MÁXIMO</t>
        </r>
      </text>
    </comment>
    <comment ref="K113" authorId="1" shapeId="0">
      <text>
        <r>
          <rPr>
            <b/>
            <sz val="9"/>
            <color indexed="81"/>
            <rFont val="Segoe UI"/>
            <family val="2"/>
          </rPr>
          <t xml:space="preserve">
CI = CD x Aliquota</t>
        </r>
      </text>
    </comment>
    <comment ref="K114" authorId="1" shapeId="0">
      <text>
        <r>
          <rPr>
            <b/>
            <sz val="9"/>
            <color indexed="81"/>
            <rFont val="Segoe UI"/>
            <family val="2"/>
          </rPr>
          <t xml:space="preserve">
LUCRO= (CD+CI) X Aliquota</t>
        </r>
      </text>
    </comment>
    <comment ref="I116" authorId="1" shapeId="0">
      <text>
        <r>
          <rPr>
            <b/>
            <sz val="9"/>
            <color indexed="81"/>
            <rFont val="Segoe UI"/>
            <family val="2"/>
          </rPr>
          <t xml:space="preserve">
Essas são as aliquotas do Lucro Presumido</t>
        </r>
      </text>
    </comment>
  </commentList>
</comments>
</file>

<file path=xl/comments2.xml><?xml version="1.0" encoding="utf-8"?>
<comments xmlns="http://schemas.openxmlformats.org/spreadsheetml/2006/main">
  <authors>
    <author/>
    <author>CRC</author>
    <author>Patrick Brito</author>
  </authors>
  <commentList>
    <comment ref="A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  <comment ref="F49" authorId="1" shapeId="0">
      <text>
        <r>
          <rPr>
            <b/>
            <sz val="9"/>
            <color indexed="81"/>
            <rFont val="Segoe UI"/>
            <family val="2"/>
          </rPr>
          <t xml:space="preserve">
VALOR MÁXIMO</t>
        </r>
      </text>
    </comment>
    <comment ref="H49" authorId="1" shapeId="0">
      <text>
        <r>
          <rPr>
            <b/>
            <sz val="9"/>
            <color indexed="81"/>
            <rFont val="Segoe UI"/>
            <family val="2"/>
          </rPr>
          <t xml:space="preserve">
VALOR MÁXIMO
</t>
        </r>
      </text>
    </comment>
    <comment ref="K56" authorId="1" shapeId="0">
      <text>
        <r>
          <rPr>
            <sz val="9"/>
            <color indexed="81"/>
            <rFont val="Segoe UI"/>
            <family val="2"/>
          </rPr>
          <t xml:space="preserve">
R$ 5,00 (valor da passagem) * 15 ( nº de dias Trabalhados) * 2 (ida e volta)
OBS: Caso tenha mais de uma passagem basta fazer a seguinte fórmula:
=SE((5*15*2)+(5*15*2)-(L24*0,06)&lt;0;0;((5*15*2)+(5*15*2)-(L24*0,06)))</t>
        </r>
      </text>
    </comment>
    <comment ref="K57" authorId="2" shapeId="0">
      <text>
        <r>
          <rPr>
            <b/>
            <sz val="9"/>
            <color indexed="81"/>
            <rFont val="Segoe UI"/>
            <family val="2"/>
          </rPr>
          <t>Patrick Brito:</t>
        </r>
        <r>
          <rPr>
            <sz val="9"/>
            <color indexed="81"/>
            <rFont val="Segoe UI"/>
            <family val="2"/>
          </rPr>
          <t xml:space="preserve">
Verificar o desconto por empregado
</t>
        </r>
      </text>
    </comment>
    <comment ref="B63" authorId="1" shapeId="0">
      <text>
        <r>
          <rPr>
            <b/>
            <sz val="9"/>
            <color indexed="81"/>
            <rFont val="Segoe UI"/>
            <family val="2"/>
          </rPr>
          <t>Não pode existir no Custo Direto - É custo do empregado independente de estar no contrato ou não</t>
        </r>
      </text>
    </comment>
    <comment ref="J77" authorId="1" shapeId="0">
      <text>
        <r>
          <rPr>
            <b/>
            <sz val="9"/>
            <color indexed="81"/>
            <rFont val="Segoe UI"/>
            <family val="2"/>
          </rPr>
          <t xml:space="preserve">A soma C+F tem que dar 5%. Posso usar qualquer valor para isso.
</t>
        </r>
      </text>
    </comment>
    <comment ref="J78" authorId="1" shapeId="0">
      <text>
        <r>
          <rPr>
            <b/>
            <sz val="9"/>
            <color indexed="81"/>
            <rFont val="Segoe UI"/>
            <family val="2"/>
          </rPr>
          <t xml:space="preserve">
ESSE É O VALOR MÁXIMO</t>
        </r>
      </text>
    </comment>
    <comment ref="K113" authorId="1" shapeId="0">
      <text>
        <r>
          <rPr>
            <b/>
            <sz val="9"/>
            <color indexed="81"/>
            <rFont val="Segoe UI"/>
            <family val="2"/>
          </rPr>
          <t xml:space="preserve">
CI = CD x Aliquota</t>
        </r>
      </text>
    </comment>
    <comment ref="K114" authorId="1" shapeId="0">
      <text>
        <r>
          <rPr>
            <b/>
            <sz val="9"/>
            <color indexed="81"/>
            <rFont val="Segoe UI"/>
            <family val="2"/>
          </rPr>
          <t xml:space="preserve">
LUCRO= (CD+CI) X Aliquota</t>
        </r>
      </text>
    </comment>
    <comment ref="I116" authorId="1" shapeId="0">
      <text>
        <r>
          <rPr>
            <b/>
            <sz val="9"/>
            <color indexed="81"/>
            <rFont val="Segoe UI"/>
            <family val="2"/>
          </rPr>
          <t xml:space="preserve">
Essas são as aliquotas do Lucro Presumido</t>
        </r>
      </text>
    </comment>
  </commentList>
</comments>
</file>

<file path=xl/sharedStrings.xml><?xml version="1.0" encoding="utf-8"?>
<sst xmlns="http://schemas.openxmlformats.org/spreadsheetml/2006/main" count="507" uniqueCount="181">
  <si>
    <t>Valor (R$)</t>
  </si>
  <si>
    <t>A</t>
  </si>
  <si>
    <t>B</t>
  </si>
  <si>
    <t>C</t>
  </si>
  <si>
    <t>D</t>
  </si>
  <si>
    <t>E</t>
  </si>
  <si>
    <t>F</t>
  </si>
  <si>
    <t>G</t>
  </si>
  <si>
    <t>H</t>
  </si>
  <si>
    <t>Outros (especificar)</t>
  </si>
  <si>
    <t>Transporte</t>
  </si>
  <si>
    <t>Total</t>
  </si>
  <si>
    <t>4.1</t>
  </si>
  <si>
    <t>INSS</t>
  </si>
  <si>
    <t>INCRA</t>
  </si>
  <si>
    <t>FGTS</t>
  </si>
  <si>
    <t>SEBRAE</t>
  </si>
  <si>
    <t>4.2</t>
  </si>
  <si>
    <t>Lucro</t>
  </si>
  <si>
    <t>13º Salário</t>
  </si>
  <si>
    <t>Adicional de Periculosidade</t>
  </si>
  <si>
    <t>Adicional de Insalubridade</t>
  </si>
  <si>
    <t>Adicional Noturno</t>
  </si>
  <si>
    <t>I</t>
  </si>
  <si>
    <t>2.1</t>
  </si>
  <si>
    <t>2.2</t>
  </si>
  <si>
    <t>GPS, FGTS e outras contribuições</t>
  </si>
  <si>
    <t>2.3</t>
  </si>
  <si>
    <t>Assistência Médica e Familiar</t>
  </si>
  <si>
    <t>Módulo 4 - Custo de Reposição do Profissional Ausente</t>
  </si>
  <si>
    <t>Quadro-Resumo do Módulo 4 - Custo de Reposição do Profissional Ausente</t>
  </si>
  <si>
    <t>QUADRO RESUMO DO CUSTO POR EMPREGADO</t>
  </si>
  <si>
    <t xml:space="preserve">Número do Processo: </t>
  </si>
  <si>
    <t xml:space="preserve">Número da Licitação: </t>
  </si>
  <si>
    <t>Data do Pregão:</t>
  </si>
  <si>
    <t>Descrição do Serviço:</t>
  </si>
  <si>
    <t>►</t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</si>
  <si>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Esta tabela poderá ser adaptada às características do serviço contratado, inclusive no que concerne às rubricas e suas respectivas provisões e/ou estimativas, desde que haja justificativa.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As provisões constantes desta planilha poderão ser desnecessárias quando se tratar de determinados serviços que prescindam da dedicação exclusiva dos trabalhadores da contratada para com a Administração. </t>
    </r>
  </si>
  <si>
    <t>DADOS COMPLEMENTARES PARA COMPOSIÇÃO DOS CUSTOS REFERENTE À MÃO-DE-OBRA</t>
  </si>
  <si>
    <r>
      <t xml:space="preserve">Nota 1: </t>
    </r>
    <r>
      <rPr>
        <sz val="12"/>
        <rFont val="Times New Roman"/>
        <family val="1"/>
      </rPr>
      <t xml:space="preserve">Deverá ser elaborado um quadro para cada tipo de serviço.    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Nota 2: </t>
    </r>
    <r>
      <rPr>
        <sz val="12"/>
        <rFont val="Times New Roman"/>
        <family val="1"/>
      </rPr>
      <t>A planilha será calculada considerando o valor mensal do empregado.</t>
    </r>
  </si>
  <si>
    <t xml:space="preserve">Módulo 01 – Composição da Remuneração </t>
  </si>
  <si>
    <t>Valor da Remuneração</t>
  </si>
  <si>
    <t>Módulo 2 – Encargos e benefícios anuais, mensais e diários</t>
  </si>
  <si>
    <r>
      <t>Submódulo 2.1 – 13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. (décimo terceikro) salário, férias e adicional de férias</t>
    </r>
  </si>
  <si>
    <r>
      <t xml:space="preserve">Alterou a Nota 1: </t>
    </r>
    <r>
      <rPr>
        <sz val="12"/>
        <rFont val="Times New Roman"/>
        <family val="1"/>
      </rPr>
      <t>Como a planilha de custos e formação de preços é calculada mensalmente, provisiona-se proporcionalmente 1/12 (um doze avos) dos valores referentes a gratificação natalina, férias e adicional de férias.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adicional de férias contido no Submódulo 2.1 corresponde a 1/3 (um terço) da remuneração que por sua vez é divido por 12 (doze) conforme Nota 1 acima.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Nota 3: </t>
    </r>
    <r>
      <rPr>
        <sz val="12"/>
        <rFont val="Times New Roman"/>
        <family val="1"/>
      </rPr>
      <t>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</t>
    </r>
  </si>
  <si>
    <t>Submódulo 2.2 - Encargos Previdenciários (GPS), Fundo de Garantia por Tempo de Serviço (FGTS) e outras contribuições.</t>
  </si>
  <si>
    <t>Submódulo 2.3 – Benefícios Mensais e Diários</t>
  </si>
  <si>
    <r>
      <t xml:space="preserve">Nota 1: </t>
    </r>
    <r>
      <rPr>
        <sz val="12"/>
        <rFont val="Times New Roman"/>
        <family val="1"/>
      </rPr>
      <t xml:space="preserve">O valor informado deverá ser o custo real do benefício (descontado o valor eventualmente pago pelo empregado).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Observar a previsão dos benefícios contidos em Acordos, Convenções e Dissídios Coletivos de Trabalho e atentar-se ao disposto no art. 6º desta Instrução Normativa. </t>
    </r>
  </si>
  <si>
    <t>Quadro resumo do Módulo 2 – Encargos e benefícios anuais, mensais e diário</t>
  </si>
  <si>
    <t>Módulo 3 – Provisão para rescisão</t>
  </si>
  <si>
    <r>
      <t xml:space="preserve">Nota 1: </t>
    </r>
    <r>
      <rPr>
        <sz val="12"/>
        <rFont val="Times New Roman"/>
        <family val="1"/>
      </rPr>
      <t xml:space="preserve">Os itens que contemplam o módulo 4 se referem ao custo dos dias trabalhados pelo repositor/substituto que por ventura venha cobrir o empregado nos casos de Ausências Legais (Submódulo 4.1) e/ou na Intrajornada (Submódulo 4.2), a depender da prestação do serviço.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Haverá a incidência do Submódulo 2.2 sobre esse módulo. </t>
    </r>
  </si>
  <si>
    <t xml:space="preserve">Submódulo 4.1: Substituto nas Ausências Legais </t>
  </si>
  <si>
    <t xml:space="preserve">Submódulo 4.2 – Substituto na Intrajornada </t>
  </si>
  <si>
    <t>Módulo 05 – Insumos Diversos</t>
  </si>
  <si>
    <t>Total de Insumos Diversos</t>
  </si>
  <si>
    <r>
      <t xml:space="preserve">Nota: </t>
    </r>
    <r>
      <rPr>
        <sz val="12"/>
        <rFont val="Times New Roman"/>
        <family val="1"/>
      </rPr>
      <t xml:space="preserve">Valores mensais por empregado. </t>
    </r>
    <r>
      <rPr>
        <b/>
        <sz val="12"/>
        <rFont val="Times New Roman"/>
        <family val="1"/>
      </rPr>
      <t xml:space="preserve">
</t>
    </r>
  </si>
  <si>
    <t>Módulo 06 – Custos Indireto, Lucros e Tributos</t>
  </si>
  <si>
    <t>Total de Custos Indireto, Lucros e Tributos</t>
  </si>
  <si>
    <r>
      <t xml:space="preserve">Nota 1: </t>
    </r>
    <r>
      <rPr>
        <sz val="12"/>
        <rFont val="Times New Roman"/>
        <family val="1"/>
      </rPr>
      <t xml:space="preserve">Custos Indiretos, Tributos e Lucro por empregado.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valor referente a tributos é obtido aplicando-se o percentual sobre o valor do faturamento. </t>
    </r>
  </si>
  <si>
    <t>Mão-de-obra vinculada à execução contratual (valor por empregado)</t>
  </si>
  <si>
    <t>Subtotal (A+B+C+D+E)</t>
  </si>
  <si>
    <t>Valor total proposto por empregado</t>
  </si>
  <si>
    <t>3 – QUADRO RESUMO  – VALOR MENSAL DOS SERVIÇOS</t>
  </si>
  <si>
    <t>Tipo de serviço
(A)</t>
  </si>
  <si>
    <t xml:space="preserve"> Valor Mensal dos Serviços</t>
  </si>
  <si>
    <t>Valor Anual dos Serviços</t>
  </si>
  <si>
    <t>Município (s)  da prestação de serviço</t>
  </si>
  <si>
    <t>Número de meses de execução contratual:</t>
  </si>
  <si>
    <t>Ano do Acordo, Convenção ou Dissídio Coletivo</t>
  </si>
  <si>
    <t>Unidade de medida</t>
  </si>
  <si>
    <t>Quantidade total a contratar (em função da unidade de medida):</t>
  </si>
  <si>
    <t>Salário Normativo da Categoria Profissional:</t>
  </si>
  <si>
    <t>Categoria profissional (vinculada a execução contratual)</t>
  </si>
  <si>
    <t>Data base da categoria</t>
  </si>
  <si>
    <t>Código Brasileiro de Ocupações - CBO</t>
  </si>
  <si>
    <t>Salário Base</t>
  </si>
  <si>
    <t>Adicional de Hora Noturna reduzida</t>
  </si>
  <si>
    <t xml:space="preserve">Outros (especificar) </t>
  </si>
  <si>
    <t xml:space="preserve">Férias + Adicional de férias </t>
  </si>
  <si>
    <t>SESI ou SESC</t>
  </si>
  <si>
    <t>SENAI ou SENAC</t>
  </si>
  <si>
    <t>Salário educação</t>
  </si>
  <si>
    <t>RAT</t>
  </si>
  <si>
    <t>Auxílio Refeição/ Alimentação</t>
  </si>
  <si>
    <t>Odontológico</t>
  </si>
  <si>
    <t>Fundo Indenização Aposentadoria por Invalidez</t>
  </si>
  <si>
    <t>Seguro de vida em grupo</t>
  </si>
  <si>
    <t>Funeral</t>
  </si>
  <si>
    <r>
      <rPr>
        <sz val="12"/>
        <rFont val="Times New Roman"/>
        <family val="1"/>
      </rPr>
      <t>13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. Salário, férias e adicional de férias</t>
    </r>
  </si>
  <si>
    <t>Benefícios Mensais e diários</t>
  </si>
  <si>
    <t>Aviso Prévio Indenizado</t>
  </si>
  <si>
    <t>Incidência do FGTS sobre Aviso Prévio Indenizado</t>
  </si>
  <si>
    <t xml:space="preserve">Multa do FGTS e Contribuição Social sobre o Aviso Prévio Indenizado </t>
  </si>
  <si>
    <t>Aviso Prévio Trabalhado</t>
  </si>
  <si>
    <t>Incidência de GPS, FGTS e outras contribuições sobre o Aviso Prévio Trabalhado</t>
  </si>
  <si>
    <t xml:space="preserve">Multa do FGTS e Contribuição Social sobre o Aviso Prévio Trabalhado </t>
  </si>
  <si>
    <t>Substituto na cobertura de Férias</t>
  </si>
  <si>
    <t>Substituto na Ausências Legais</t>
  </si>
  <si>
    <t>Substituto na Licença paternidade</t>
  </si>
  <si>
    <t>Ausência por acidente do trabalho</t>
  </si>
  <si>
    <t>Substituto na Afastamento Maternidade</t>
  </si>
  <si>
    <t>Auxílio Doença</t>
  </si>
  <si>
    <t>Substituto na cobertura de Intervalo para repouso ou alimentação</t>
  </si>
  <si>
    <t xml:space="preserve">Substituto nas Ausências Legais </t>
  </si>
  <si>
    <t xml:space="preserve">Substituto na Intrajornada </t>
  </si>
  <si>
    <t xml:space="preserve">Equipamento </t>
  </si>
  <si>
    <t xml:space="preserve">Material </t>
  </si>
  <si>
    <t>Custos Indiretos / Despesas Administrativas</t>
  </si>
  <si>
    <t xml:space="preserve">Tributos </t>
  </si>
  <si>
    <t xml:space="preserve">MÓDULO 01 – Composição da Remuneração </t>
  </si>
  <si>
    <t>MÓDULO 02 – Encargos e benefícios anuais, mensais e diários</t>
  </si>
  <si>
    <t>MÓDULO 03 – Provisão para rescisao</t>
  </si>
  <si>
    <t>MÓDULO 04 – Custo de reposiçao do profissional ausente</t>
  </si>
  <si>
    <t>MÓDULO 05 – Insumos diversos</t>
  </si>
  <si>
    <t>MÓDULO 06 –  Custos Indireto, Lucros e Tributos</t>
  </si>
  <si>
    <t xml:space="preserve">Tributos Federais </t>
  </si>
  <si>
    <t xml:space="preserve">Tributos Municipais </t>
  </si>
  <si>
    <t>--</t>
  </si>
  <si>
    <t>Valor proposto por empregado
(B)</t>
  </si>
  <si>
    <t>CLT art.s 193 e segs ;CF art. 7º XXIII</t>
  </si>
  <si>
    <t>CLT art. 189 e segs - CF art. 7º XXIII</t>
  </si>
  <si>
    <t>Base de cálculo: Salário mínimo</t>
  </si>
  <si>
    <t>(custo mensal por empregado)</t>
  </si>
  <si>
    <t>PIS:</t>
  </si>
  <si>
    <t>COFINS:</t>
  </si>
  <si>
    <t>CPRB</t>
  </si>
  <si>
    <t>ISSQN:</t>
  </si>
  <si>
    <t>Empregados por posto
(C)</t>
  </si>
  <si>
    <t>Horário:</t>
  </si>
  <si>
    <t>FAP:</t>
  </si>
  <si>
    <t>Mín. =10%  |  Méd. = 20%  |  Máx. = 40%</t>
  </si>
  <si>
    <t>Valor  proposta por posto
(D) = (B) x (C)</t>
  </si>
  <si>
    <t>Alíquota</t>
  </si>
  <si>
    <t>Qtde de postos
(E)</t>
  </si>
  <si>
    <t>VALOR</t>
  </si>
  <si>
    <t>Valor total do serviço
(F) = (D) x (E)</t>
  </si>
  <si>
    <t>Fator K</t>
  </si>
  <si>
    <t>1ª Repactuação</t>
  </si>
  <si>
    <t>Valor total do serviço</t>
  </si>
  <si>
    <t>2ª Repactuação</t>
  </si>
  <si>
    <t>Serviços de limpeza e conservação</t>
  </si>
  <si>
    <t>Posto</t>
  </si>
  <si>
    <t>Limpeza e Conservação</t>
  </si>
  <si>
    <r>
      <t xml:space="preserve">Nota 1: </t>
    </r>
    <r>
      <rPr>
        <sz val="12"/>
        <rFont val="Times New Roman"/>
        <family val="1"/>
      </rPr>
      <t>O Módulo 1 refere-se ao valor mensal devido ao empregado pela prestação do serviço no período de 12 meses.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>Para o empregado que labora a jornada 12x36, em caso da não concessão ou concessão parcial do intervalo intrajornada (§ 4º do art. 71 da CLT), o valor a ser pago será inserido na remuneração utilizando a alínea “G”.</t>
    </r>
    <r>
      <rPr>
        <b/>
        <sz val="12"/>
        <rFont val="Times New Roman"/>
        <family val="1"/>
      </rPr>
      <t xml:space="preserve"> (revogado)
</t>
    </r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</si>
  <si>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Os percentuais dos encargos previdenciários, do FGTS e demais contribuições são aqueles estabelecidos pela legislação vigente.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O SAT a depender do grau de risco do serviço irá variar entre 1%, para risco leve, de 2%, para risco médio, e de 3% de risco grave. 
</t>
    </r>
    <r>
      <rPr>
        <b/>
        <sz val="12"/>
        <rFont val="Times New Roman"/>
        <family val="1"/>
      </rPr>
      <t>Nota 3:</t>
    </r>
    <r>
      <rPr>
        <sz val="12"/>
        <rFont val="Times New Roman"/>
        <family val="1"/>
      </rPr>
      <t xml:space="preserve"> Esses percentuais incidem sobre o Módulo 1, o Submódulo 2.1. </t>
    </r>
    <r>
      <rPr>
        <b/>
        <sz val="12"/>
        <rFont val="Times New Roman"/>
        <family val="1"/>
      </rPr>
      <t>(NR)</t>
    </r>
    <r>
      <rPr>
        <sz val="12"/>
        <rFont val="Times New Roman"/>
        <family val="1"/>
      </rPr>
      <t xml:space="preserve">
 </t>
    </r>
  </si>
  <si>
    <t>Quant.Funionários</t>
  </si>
  <si>
    <t>PLANILHA DE TOTALIZAÇÃO</t>
  </si>
  <si>
    <t>EPI</t>
  </si>
  <si>
    <t>Benefício Social e Familiar</t>
  </si>
  <si>
    <r>
      <t xml:space="preserve">Uniformes (custo mensal por empregado)  </t>
    </r>
    <r>
      <rPr>
        <b/>
        <sz val="12"/>
        <rFont val="Times New Roman"/>
        <family val="1"/>
      </rPr>
      <t>02 Trocas ao ano</t>
    </r>
  </si>
  <si>
    <t>Item</t>
  </si>
  <si>
    <t>Valor Mensal</t>
  </si>
  <si>
    <t>ASG</t>
  </si>
  <si>
    <t xml:space="preserve">Valor estimado  </t>
  </si>
  <si>
    <t>Quantidade</t>
  </si>
  <si>
    <t>Custo Unitário</t>
  </si>
  <si>
    <t>Custo Total</t>
  </si>
  <si>
    <t xml:space="preserve">Calça </t>
  </si>
  <si>
    <t>jaleco</t>
  </si>
  <si>
    <t>Aplicação da logo</t>
  </si>
  <si>
    <t>por ano</t>
  </si>
  <si>
    <t>por emprego mensal</t>
  </si>
  <si>
    <t>Descrição</t>
  </si>
  <si>
    <t>Quant. Postos</t>
  </si>
  <si>
    <t>Valor Anual</t>
  </si>
  <si>
    <t>Serviços de Limpeza</t>
  </si>
  <si>
    <t>Luva de vaqueta mista</t>
  </si>
  <si>
    <t>Máscara respiratória descartável para vapores orgânicos</t>
  </si>
  <si>
    <t>Protetor facial incolor</t>
  </si>
  <si>
    <t>Botina bico de aço</t>
  </si>
  <si>
    <t>EPI´S</t>
  </si>
  <si>
    <t>UNIFORMES</t>
  </si>
  <si>
    <t>Servente de Limpeza (mensalista)</t>
  </si>
  <si>
    <t>Servente de Limpeza (diarista)</t>
  </si>
  <si>
    <t>Recife</t>
  </si>
  <si>
    <t>Tênis preto em couro, solado baixo, com palmilha antibacteriana</t>
  </si>
  <si>
    <t>Bota de borracha</t>
  </si>
  <si>
    <t>Meia em algodão, tipo soquete</t>
  </si>
  <si>
    <t>Luvas de borracha para limpeza</t>
  </si>
  <si>
    <t>PLANILHA DE CUSTO E FORMAÇÃO DE PREÇOS - ASG DIARISTA</t>
  </si>
  <si>
    <t>PLANILHA DE CUSTO E FORMAÇÃO DE PREÇOS - ASG MENSALISTA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</si>
</sst>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 R$ &quot;#,##0.00\ ;&quot; R$ (&quot;#,##0.00\);&quot; R$ -&quot;#\ ;@\ "/>
    <numFmt numFmtId="166" formatCode="00"/>
    <numFmt numFmtId="167" formatCode="0.00000"/>
    <numFmt numFmtId="168" formatCode="[$R$-416]\ #,##0.00;[Red]\-[$R$-416]\ #,##0.00"/>
    <numFmt numFmtId="169" formatCode="mm/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84D1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i/>
      <sz val="12"/>
      <color rgb="FF0084D1"/>
      <name val="Times New Roman"/>
      <family val="1"/>
    </font>
    <font>
      <sz val="12"/>
      <color rgb="FF00000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rgb="FFFFFFFF"/>
      <name val="Times New Roman"/>
      <family val="1"/>
    </font>
    <font>
      <b/>
      <i/>
      <u/>
      <sz val="12"/>
      <name val="Times New Roman"/>
      <family val="1"/>
    </font>
    <font>
      <vertAlign val="superscript"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4586"/>
      </left>
      <right/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/>
      <bottom/>
      <diagonal/>
    </border>
    <border>
      <left style="double">
        <color rgb="FF004586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/>
      <diagonal/>
    </border>
    <border>
      <left style="double">
        <color rgb="FF004586"/>
      </left>
      <right/>
      <top/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/>
      <diagonal/>
    </border>
    <border>
      <left style="double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/>
      <right/>
      <top/>
      <bottom style="double">
        <color rgb="FF004586"/>
      </bottom>
      <diagonal/>
    </border>
    <border>
      <left/>
      <right/>
      <top style="double">
        <color rgb="FF004586"/>
      </top>
      <bottom style="double">
        <color rgb="FF004586"/>
      </bottom>
      <diagonal/>
    </border>
    <border>
      <left/>
      <right/>
      <top style="double">
        <color rgb="FF004586"/>
      </top>
      <bottom/>
      <diagonal/>
    </border>
    <border>
      <left style="hair">
        <color auto="1"/>
      </left>
      <right style="hair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/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/>
      <top style="double">
        <color rgb="FF004586"/>
      </top>
      <bottom style="double">
        <color rgb="FF004586"/>
      </bottom>
      <diagonal/>
    </border>
    <border>
      <left/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/>
      <top style="double">
        <color rgb="FF004586"/>
      </top>
      <bottom style="double">
        <color rgb="FF004586"/>
      </bottom>
      <diagonal/>
    </border>
    <border>
      <left/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/>
      <right/>
      <top/>
      <bottom style="thin">
        <color rgb="FF004586"/>
      </bottom>
      <diagonal/>
    </border>
    <border>
      <left style="double">
        <color rgb="FF004586"/>
      </left>
      <right style="double">
        <color rgb="FF004586"/>
      </right>
      <top/>
      <bottom/>
      <diagonal/>
    </border>
    <border>
      <left style="double">
        <color rgb="FF004586"/>
      </left>
      <right style="double">
        <color rgb="FF004586"/>
      </right>
      <top/>
      <bottom style="double">
        <color rgb="FF004586"/>
      </bottom>
      <diagonal/>
    </border>
    <border>
      <left/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/>
      <diagonal/>
    </border>
    <border>
      <left/>
      <right style="double">
        <color rgb="FF004586"/>
      </right>
      <top/>
      <bottom style="thin">
        <color rgb="FF004586"/>
      </bottom>
      <diagonal/>
    </border>
    <border>
      <left style="thin">
        <color auto="1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/>
      <right style="double">
        <color rgb="FF004586"/>
      </right>
      <top/>
      <bottom style="double">
        <color rgb="FF00458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60">
    <xf numFmtId="0" fontId="0" fillId="0" borderId="0" xfId="0"/>
    <xf numFmtId="0" fontId="3" fillId="0" borderId="0" xfId="0" applyFont="1" applyAlignment="1">
      <alignment vertical="center"/>
    </xf>
    <xf numFmtId="0" fontId="3" fillId="4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9" fontId="3" fillId="6" borderId="25" xfId="0" applyNumberFormat="1" applyFont="1" applyFill="1" applyBorder="1" applyAlignment="1">
      <alignment horizontal="center" vertical="center"/>
    </xf>
    <xf numFmtId="9" fontId="3" fillId="6" borderId="20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3" fillId="4" borderId="25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4" borderId="20" xfId="0" applyFont="1" applyFill="1" applyBorder="1" applyAlignment="1">
      <alignment horizontal="center" vertical="center"/>
    </xf>
    <xf numFmtId="10" fontId="12" fillId="6" borderId="11" xfId="0" applyNumberFormat="1" applyFont="1" applyFill="1" applyBorder="1" applyAlignment="1">
      <alignment horizontal="center" vertical="center"/>
    </xf>
    <xf numFmtId="10" fontId="4" fillId="5" borderId="12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32" xfId="0" applyFont="1" applyFill="1" applyBorder="1" applyAlignment="1">
      <alignment vertical="center"/>
    </xf>
    <xf numFmtId="0" fontId="10" fillId="4" borderId="30" xfId="0" applyFont="1" applyFill="1" applyBorder="1" applyAlignment="1">
      <alignment vertical="center"/>
    </xf>
    <xf numFmtId="10" fontId="3" fillId="0" borderId="20" xfId="0" applyNumberFormat="1" applyFont="1" applyBorder="1" applyAlignment="1">
      <alignment horizontal="center" vertical="center"/>
    </xf>
    <xf numFmtId="10" fontId="4" fillId="5" borderId="20" xfId="0" applyNumberFormat="1" applyFont="1" applyFill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12" fillId="6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" borderId="26" xfId="0" applyFont="1" applyFill="1" applyBorder="1" applyAlignment="1">
      <alignment horizontal="center" vertical="center" wrapText="1"/>
    </xf>
    <xf numFmtId="166" fontId="3" fillId="0" borderId="26" xfId="0" applyNumberFormat="1" applyFont="1" applyBorder="1" applyAlignment="1">
      <alignment horizontal="center" vertical="center"/>
    </xf>
    <xf numFmtId="0" fontId="3" fillId="4" borderId="3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1" fontId="14" fillId="6" borderId="12" xfId="0" applyNumberFormat="1" applyFont="1" applyFill="1" applyBorder="1" applyAlignment="1">
      <alignment horizontal="center" vertical="center"/>
    </xf>
    <xf numFmtId="168" fontId="12" fillId="6" borderId="12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169" fontId="12" fillId="6" borderId="12" xfId="0" applyNumberFormat="1" applyFont="1" applyFill="1" applyBorder="1" applyAlignment="1">
      <alignment horizontal="center" vertical="center"/>
    </xf>
    <xf numFmtId="169" fontId="12" fillId="6" borderId="38" xfId="0" applyNumberFormat="1" applyFont="1" applyFill="1" applyBorder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68" fontId="4" fillId="5" borderId="12" xfId="0" applyNumberFormat="1" applyFont="1" applyFill="1" applyBorder="1" applyAlignment="1">
      <alignment horizontal="center" vertical="center"/>
    </xf>
    <xf numFmtId="168" fontId="3" fillId="0" borderId="12" xfId="0" applyNumberFormat="1" applyFont="1" applyBorder="1" applyAlignment="1">
      <alignment horizontal="center" vertical="center"/>
    </xf>
    <xf numFmtId="168" fontId="7" fillId="0" borderId="12" xfId="0" applyNumberFormat="1" applyFont="1" applyBorder="1" applyAlignment="1">
      <alignment horizontal="center" vertical="center"/>
    </xf>
    <xf numFmtId="168" fontId="4" fillId="5" borderId="30" xfId="0" applyNumberFormat="1" applyFont="1" applyFill="1" applyBorder="1" applyAlignment="1">
      <alignment horizontal="center" vertical="center"/>
    </xf>
    <xf numFmtId="168" fontId="11" fillId="5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8" fontId="4" fillId="5" borderId="12" xfId="0" applyNumberFormat="1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165" fontId="3" fillId="0" borderId="31" xfId="0" applyNumberFormat="1" applyFont="1" applyBorder="1" applyAlignment="1">
      <alignment horizontal="center" vertical="center"/>
    </xf>
    <xf numFmtId="165" fontId="4" fillId="5" borderId="31" xfId="0" applyNumberFormat="1" applyFont="1" applyFill="1" applyBorder="1" applyAlignment="1">
      <alignment horizontal="center" vertical="center"/>
    </xf>
    <xf numFmtId="165" fontId="4" fillId="5" borderId="1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0" fontId="12" fillId="0" borderId="27" xfId="0" applyNumberFormat="1" applyFont="1" applyFill="1" applyBorder="1" applyAlignment="1">
      <alignment horizontal="center" vertical="center"/>
    </xf>
    <xf numFmtId="10" fontId="12" fillId="0" borderId="20" xfId="0" applyNumberFormat="1" applyFont="1" applyFill="1" applyBorder="1" applyAlignment="1">
      <alignment horizontal="center" vertical="center"/>
    </xf>
    <xf numFmtId="10" fontId="12" fillId="0" borderId="12" xfId="0" applyNumberFormat="1" applyFont="1" applyFill="1" applyBorder="1" applyAlignment="1">
      <alignment horizontal="center" vertical="center"/>
    </xf>
    <xf numFmtId="168" fontId="3" fillId="0" borderId="12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12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1" applyFont="1" applyBorder="1" applyAlignment="1">
      <alignment horizontal="center" vertical="center" wrapText="1"/>
    </xf>
    <xf numFmtId="44" fontId="18" fillId="0" borderId="0" xfId="0" applyNumberFormat="1" applyFont="1" applyAlignment="1"/>
    <xf numFmtId="44" fontId="0" fillId="0" borderId="0" xfId="0" applyNumberFormat="1"/>
    <xf numFmtId="0" fontId="18" fillId="0" borderId="0" xfId="0" applyFont="1"/>
    <xf numFmtId="0" fontId="0" fillId="0" borderId="1" xfId="0" applyBorder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43" fontId="26" fillId="0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43" fontId="2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3" fontId="22" fillId="0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0" fontId="20" fillId="2" borderId="1" xfId="5" applyFont="1" applyFill="1" applyBorder="1" applyAlignment="1" applyProtection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166" fontId="3" fillId="0" borderId="26" xfId="0" applyNumberFormat="1" applyFont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5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justify" vertical="top" wrapText="1"/>
    </xf>
    <xf numFmtId="0" fontId="4" fillId="4" borderId="21" xfId="0" applyFont="1" applyFill="1" applyBorder="1" applyAlignment="1">
      <alignment horizontal="justify" vertical="top" wrapText="1"/>
    </xf>
    <xf numFmtId="0" fontId="4" fillId="4" borderId="35" xfId="0" applyFont="1" applyFill="1" applyBorder="1" applyAlignment="1">
      <alignment horizontal="justify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horizontal="justify" vertical="top" wrapText="1"/>
    </xf>
    <xf numFmtId="0" fontId="4" fillId="4" borderId="36" xfId="0" applyFont="1" applyFill="1" applyBorder="1" applyAlignment="1">
      <alignment horizontal="justify" vertical="top" wrapText="1"/>
    </xf>
    <xf numFmtId="0" fontId="4" fillId="4" borderId="16" xfId="0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justify" vertical="top" wrapText="1"/>
    </xf>
    <xf numFmtId="0" fontId="4" fillId="4" borderId="39" xfId="0" applyFont="1" applyFill="1" applyBorder="1" applyAlignment="1">
      <alignment horizontal="justify" vertical="top" wrapText="1"/>
    </xf>
    <xf numFmtId="9" fontId="10" fillId="4" borderId="29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68" fontId="12" fillId="0" borderId="12" xfId="0" applyNumberFormat="1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/>
    </xf>
    <xf numFmtId="0" fontId="3" fillId="6" borderId="31" xfId="0" applyFont="1" applyFill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4" fontId="3" fillId="6" borderId="27" xfId="0" applyNumberFormat="1" applyFont="1" applyFill="1" applyBorder="1" applyAlignment="1">
      <alignment horizontal="center" vertical="center"/>
    </xf>
    <xf numFmtId="14" fontId="3" fillId="6" borderId="20" xfId="0" applyNumberFormat="1" applyFont="1" applyFill="1" applyBorder="1" applyAlignment="1">
      <alignment horizontal="center" vertical="center"/>
    </xf>
    <xf numFmtId="14" fontId="3" fillId="6" borderId="2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justify" vertical="top" wrapText="1"/>
    </xf>
    <xf numFmtId="0" fontId="3" fillId="4" borderId="20" xfId="0" applyFont="1" applyFill="1" applyBorder="1" applyAlignment="1">
      <alignment horizontal="justify" vertical="top"/>
    </xf>
    <xf numFmtId="0" fontId="3" fillId="4" borderId="30" xfId="0" applyFont="1" applyFill="1" applyBorder="1" applyAlignment="1">
      <alignment horizontal="justify" vertical="top"/>
    </xf>
    <xf numFmtId="0" fontId="3" fillId="4" borderId="11" xfId="0" applyFont="1" applyFill="1" applyBorder="1" applyAlignment="1">
      <alignment horizontal="justify" vertical="top"/>
    </xf>
    <xf numFmtId="0" fontId="3" fillId="0" borderId="22" xfId="0" applyFont="1" applyBorder="1" applyAlignment="1">
      <alignment horizontal="left" vertical="center"/>
    </xf>
    <xf numFmtId="0" fontId="4" fillId="5" borderId="2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0" borderId="35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39" xfId="0" applyFont="1" applyBorder="1" applyAlignment="1">
      <alignment horizontal="justify" vertical="top" wrapText="1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0" fillId="0" borderId="13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167" fontId="3" fillId="6" borderId="25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justify" vertical="top" wrapText="1"/>
    </xf>
    <xf numFmtId="0" fontId="3" fillId="4" borderId="21" xfId="0" applyFont="1" applyFill="1" applyBorder="1" applyAlignment="1">
      <alignment horizontal="justify" vertical="top" wrapText="1"/>
    </xf>
    <xf numFmtId="0" fontId="3" fillId="4" borderId="35" xfId="0" applyFont="1" applyFill="1" applyBorder="1" applyAlignment="1">
      <alignment horizontal="justify" vertical="top" wrapText="1"/>
    </xf>
    <xf numFmtId="0" fontId="3" fillId="4" borderId="13" xfId="0" applyFont="1" applyFill="1" applyBorder="1" applyAlignment="1">
      <alignment horizontal="justify" vertical="top" wrapText="1"/>
    </xf>
    <xf numFmtId="0" fontId="3" fillId="4" borderId="0" xfId="0" applyFont="1" applyFill="1" applyBorder="1" applyAlignment="1">
      <alignment horizontal="justify" vertical="top" wrapText="1"/>
    </xf>
    <xf numFmtId="0" fontId="3" fillId="4" borderId="36" xfId="0" applyFont="1" applyFill="1" applyBorder="1" applyAlignment="1">
      <alignment horizontal="justify" vertical="top" wrapText="1"/>
    </xf>
    <xf numFmtId="0" fontId="3" fillId="4" borderId="16" xfId="0" applyFont="1" applyFill="1" applyBorder="1" applyAlignment="1">
      <alignment horizontal="justify" vertical="top" wrapText="1"/>
    </xf>
    <xf numFmtId="0" fontId="3" fillId="4" borderId="19" xfId="0" applyFont="1" applyFill="1" applyBorder="1" applyAlignment="1">
      <alignment horizontal="justify" vertical="top" wrapText="1"/>
    </xf>
    <xf numFmtId="0" fontId="3" fillId="4" borderId="39" xfId="0" applyFont="1" applyFill="1" applyBorder="1" applyAlignment="1">
      <alignment horizontal="justify" vertical="top" wrapText="1"/>
    </xf>
    <xf numFmtId="0" fontId="3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top"/>
    </xf>
    <xf numFmtId="0" fontId="4" fillId="0" borderId="35" xfId="0" applyFont="1" applyBorder="1" applyAlignment="1">
      <alignment horizontal="justify" vertical="top"/>
    </xf>
    <xf numFmtId="0" fontId="4" fillId="0" borderId="16" xfId="0" applyFont="1" applyBorder="1" applyAlignment="1">
      <alignment horizontal="justify" vertical="top"/>
    </xf>
    <xf numFmtId="0" fontId="4" fillId="0" borderId="19" xfId="0" applyFont="1" applyBorder="1" applyAlignment="1">
      <alignment horizontal="justify" vertical="top"/>
    </xf>
    <xf numFmtId="0" fontId="4" fillId="0" borderId="39" xfId="0" applyFont="1" applyBorder="1" applyAlignment="1">
      <alignment horizontal="justify" vertical="top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4" fillId="0" borderId="36" xfId="0" applyFont="1" applyBorder="1" applyAlignment="1">
      <alignment horizontal="justify" vertical="top"/>
    </xf>
    <xf numFmtId="0" fontId="3" fillId="0" borderId="1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0" fontId="4" fillId="0" borderId="15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0" fontId="11" fillId="6" borderId="17" xfId="0" applyNumberFormat="1" applyFont="1" applyFill="1" applyBorder="1" applyAlignment="1">
      <alignment horizontal="center" vertical="center"/>
    </xf>
    <xf numFmtId="10" fontId="11" fillId="6" borderId="33" xfId="0" applyNumberFormat="1" applyFont="1" applyFill="1" applyBorder="1" applyAlignment="1">
      <alignment horizontal="center" vertical="center"/>
    </xf>
    <xf numFmtId="10" fontId="11" fillId="6" borderId="34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2" fillId="6" borderId="1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9" fontId="3" fillId="4" borderId="21" xfId="2" applyFont="1" applyFill="1" applyBorder="1" applyAlignment="1">
      <alignment horizontal="center" vertical="center"/>
    </xf>
    <xf numFmtId="9" fontId="3" fillId="4" borderId="35" xfId="2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4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8" borderId="1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44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4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right" vertical="center"/>
    </xf>
  </cellXfs>
  <cellStyles count="6">
    <cellStyle name="Moeda" xfId="1" builtinId="4"/>
    <cellStyle name="Moeda 2" xfId="3"/>
    <cellStyle name="Normal" xfId="0" builtinId="0"/>
    <cellStyle name="Normal 2" xfId="4"/>
    <cellStyle name="Normal 3" xfId="5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4"/>
  <sheetViews>
    <sheetView view="pageBreakPreview" zoomScale="95" zoomScaleNormal="69" zoomScaleSheetLayoutView="95" workbookViewId="0">
      <selection activeCell="J140" sqref="J140"/>
    </sheetView>
  </sheetViews>
  <sheetFormatPr defaultColWidth="8.7109375" defaultRowHeight="15" x14ac:dyDescent="0.25"/>
  <cols>
    <col min="1" max="10" width="12.42578125" customWidth="1"/>
    <col min="11" max="11" width="18.140625" bestFit="1" customWidth="1"/>
    <col min="12" max="12" width="27.28515625" customWidth="1"/>
    <col min="13" max="13" width="24" customWidth="1"/>
    <col min="14" max="1022" width="12.42578125" customWidth="1"/>
  </cols>
  <sheetData>
    <row r="1" spans="1:13" s="1" customFormat="1" ht="21.75" customHeight="1" thickTop="1" thickBot="1" x14ac:dyDescent="0.3">
      <c r="A1" s="136" t="s">
        <v>180</v>
      </c>
      <c r="B1" s="136"/>
      <c r="C1" s="136"/>
      <c r="D1" s="136"/>
      <c r="E1" s="136"/>
      <c r="F1" s="136"/>
      <c r="G1" s="136"/>
      <c r="H1" s="136"/>
      <c r="I1" s="113"/>
      <c r="J1" s="29"/>
      <c r="K1" s="40"/>
    </row>
    <row r="2" spans="1:13" s="1" customFormat="1" ht="21.75" customHeight="1" thickTop="1" thickBot="1" x14ac:dyDescent="0.3">
      <c r="A2" s="137" t="s">
        <v>32</v>
      </c>
      <c r="B2" s="137"/>
      <c r="C2" s="137"/>
      <c r="D2" s="138"/>
      <c r="E2" s="138"/>
      <c r="F2" s="138"/>
      <c r="G2" s="138"/>
      <c r="H2" s="138"/>
      <c r="I2" s="139"/>
      <c r="J2" s="30"/>
      <c r="K2" s="41"/>
    </row>
    <row r="3" spans="1:13" s="1" customFormat="1" ht="21.75" customHeight="1" thickTop="1" thickBot="1" x14ac:dyDescent="0.3">
      <c r="A3" s="137" t="s">
        <v>33</v>
      </c>
      <c r="B3" s="137"/>
      <c r="C3" s="137"/>
      <c r="D3" s="140"/>
      <c r="E3" s="140"/>
      <c r="F3" s="140"/>
      <c r="G3" s="140"/>
      <c r="H3" s="140"/>
      <c r="I3" s="141"/>
      <c r="J3" s="30"/>
      <c r="K3" s="41"/>
    </row>
    <row r="4" spans="1:13" s="1" customFormat="1" ht="21.75" customHeight="1" thickTop="1" thickBot="1" x14ac:dyDescent="0.3">
      <c r="A4" s="137" t="s">
        <v>34</v>
      </c>
      <c r="B4" s="137"/>
      <c r="C4" s="137"/>
      <c r="D4" s="142"/>
      <c r="E4" s="143"/>
      <c r="F4" s="144"/>
      <c r="G4" s="23" t="s">
        <v>128</v>
      </c>
      <c r="H4" s="138"/>
      <c r="I4" s="139"/>
      <c r="J4" s="30"/>
      <c r="K4" s="41"/>
    </row>
    <row r="5" spans="1:13" s="1" customFormat="1" ht="21.75" customHeight="1" thickTop="1" thickBot="1" x14ac:dyDescent="0.3">
      <c r="A5" s="147" t="s">
        <v>35</v>
      </c>
      <c r="B5" s="147"/>
      <c r="C5" s="147"/>
      <c r="D5" s="148" t="s">
        <v>140</v>
      </c>
      <c r="E5" s="148"/>
      <c r="F5" s="148"/>
      <c r="G5" s="148"/>
      <c r="H5" s="148"/>
      <c r="I5" s="148"/>
      <c r="J5" s="31"/>
      <c r="K5" s="42"/>
    </row>
    <row r="6" spans="1:13" s="1" customFormat="1" ht="21.75" customHeight="1" thickTop="1" thickBot="1" x14ac:dyDescent="0.3">
      <c r="A6" s="2"/>
      <c r="B6" s="11"/>
      <c r="C6" s="11"/>
      <c r="D6" s="11"/>
      <c r="E6" s="11"/>
      <c r="F6" s="11"/>
      <c r="G6" s="11"/>
      <c r="H6" s="11"/>
      <c r="I6" s="11"/>
      <c r="J6" s="11"/>
      <c r="K6" s="41"/>
    </row>
    <row r="7" spans="1:13" s="1" customFormat="1" ht="21.75" customHeight="1" thickTop="1" thickBot="1" x14ac:dyDescent="0.3">
      <c r="A7" s="3" t="s">
        <v>36</v>
      </c>
      <c r="B7" s="145" t="s">
        <v>66</v>
      </c>
      <c r="C7" s="145"/>
      <c r="D7" s="145"/>
      <c r="E7" s="145"/>
      <c r="F7" s="146" t="s">
        <v>174</v>
      </c>
      <c r="G7" s="146"/>
      <c r="H7" s="146"/>
      <c r="I7" s="146"/>
      <c r="J7" s="146"/>
      <c r="K7" s="146"/>
    </row>
    <row r="8" spans="1:13" s="1" customFormat="1" ht="21.75" customHeight="1" thickTop="1" thickBot="1" x14ac:dyDescent="0.3">
      <c r="A8" s="3" t="s">
        <v>36</v>
      </c>
      <c r="B8" s="12" t="s">
        <v>67</v>
      </c>
      <c r="C8" s="12"/>
      <c r="D8" s="12"/>
      <c r="E8" s="12"/>
      <c r="F8" s="12"/>
      <c r="G8" s="12"/>
      <c r="H8" s="12"/>
      <c r="I8" s="12"/>
      <c r="J8" s="12"/>
      <c r="K8" s="43"/>
    </row>
    <row r="9" spans="1:13" s="1" customFormat="1" ht="21.75" customHeight="1" thickTop="1" thickBot="1" x14ac:dyDescent="0.3">
      <c r="A9" s="3" t="s">
        <v>36</v>
      </c>
      <c r="B9" s="13" t="s">
        <v>68</v>
      </c>
      <c r="C9" s="13"/>
      <c r="D9" s="13"/>
      <c r="E9" s="13"/>
      <c r="F9" s="13"/>
      <c r="G9" s="13"/>
      <c r="H9" s="13"/>
      <c r="I9" s="13"/>
      <c r="J9" s="13"/>
      <c r="K9" s="44">
        <v>2020</v>
      </c>
    </row>
    <row r="10" spans="1:13" s="1" customFormat="1" ht="21.75" customHeight="1" thickTop="1" thickBot="1" x14ac:dyDescent="0.3">
      <c r="A10" s="3" t="s">
        <v>36</v>
      </c>
      <c r="B10" s="13" t="s">
        <v>69</v>
      </c>
      <c r="C10" s="13"/>
      <c r="D10" s="13"/>
      <c r="E10" s="13"/>
      <c r="F10" s="13"/>
      <c r="G10" s="13"/>
      <c r="H10" s="13"/>
      <c r="I10" s="13"/>
      <c r="J10" s="13"/>
      <c r="K10" s="44" t="s">
        <v>141</v>
      </c>
    </row>
    <row r="11" spans="1:13" s="1" customFormat="1" ht="21.75" customHeight="1" thickTop="1" thickBot="1" x14ac:dyDescent="0.3">
      <c r="A11" s="3" t="s">
        <v>36</v>
      </c>
      <c r="B11" s="13" t="s">
        <v>70</v>
      </c>
      <c r="C11" s="13"/>
      <c r="D11" s="13"/>
      <c r="E11" s="13"/>
      <c r="F11" s="13"/>
      <c r="G11" s="13"/>
      <c r="H11" s="13"/>
      <c r="I11" s="13"/>
      <c r="J11" s="13"/>
      <c r="K11" s="45">
        <v>3</v>
      </c>
    </row>
    <row r="12" spans="1:13" s="1" customFormat="1" ht="21.75" customHeight="1" thickTop="1" thickBot="1" x14ac:dyDescent="0.3">
      <c r="A12" s="149" t="s">
        <v>37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1"/>
    </row>
    <row r="13" spans="1:13" s="1" customFormat="1" ht="21.75" customHeight="1" thickTop="1" thickBot="1" x14ac:dyDescent="0.3">
      <c r="A13" s="152"/>
      <c r="B13" s="150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3" s="1" customFormat="1" ht="21.75" customHeight="1" thickTop="1" thickBot="1" x14ac:dyDescent="0.3">
      <c r="A14" s="152"/>
      <c r="B14" s="150"/>
      <c r="C14" s="150"/>
      <c r="D14" s="150"/>
      <c r="E14" s="150"/>
      <c r="F14" s="150"/>
      <c r="G14" s="150"/>
      <c r="H14" s="150"/>
      <c r="I14" s="150"/>
      <c r="J14" s="150"/>
      <c r="K14" s="151"/>
    </row>
    <row r="15" spans="1:13" s="1" customFormat="1" ht="21.75" customHeight="1" thickTop="1" thickBot="1" x14ac:dyDescent="0.3">
      <c r="A15" s="113" t="s">
        <v>38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8" t="s">
        <v>137</v>
      </c>
      <c r="M15" s="8" t="s">
        <v>139</v>
      </c>
    </row>
    <row r="16" spans="1:13" s="1" customFormat="1" ht="21.75" customHeight="1" thickTop="1" thickBot="1" x14ac:dyDescent="0.3">
      <c r="A16" s="4">
        <v>1</v>
      </c>
      <c r="B16" s="13" t="s">
        <v>71</v>
      </c>
      <c r="C16" s="13"/>
      <c r="D16" s="13"/>
      <c r="E16" s="13"/>
      <c r="F16" s="13"/>
      <c r="G16" s="13"/>
      <c r="H16" s="13"/>
      <c r="I16" s="13"/>
      <c r="J16" s="13"/>
      <c r="K16" s="46">
        <v>0</v>
      </c>
      <c r="L16" s="46"/>
      <c r="M16" s="46"/>
    </row>
    <row r="17" spans="1:13" s="1" customFormat="1" ht="21.75" customHeight="1" thickTop="1" thickBot="1" x14ac:dyDescent="0.3">
      <c r="A17" s="4">
        <v>2</v>
      </c>
      <c r="B17" s="13" t="s">
        <v>72</v>
      </c>
      <c r="C17" s="13"/>
      <c r="D17" s="13"/>
      <c r="E17" s="13"/>
      <c r="F17" s="13"/>
      <c r="G17" s="13"/>
      <c r="H17" s="13"/>
      <c r="I17" s="13"/>
      <c r="J17" s="13"/>
      <c r="K17" s="47"/>
      <c r="L17" s="47"/>
      <c r="M17" s="47"/>
    </row>
    <row r="18" spans="1:13" s="1" customFormat="1" ht="21.75" customHeight="1" thickTop="1" thickBot="1" x14ac:dyDescent="0.3">
      <c r="A18" s="4">
        <v>3</v>
      </c>
      <c r="B18" s="13" t="s">
        <v>73</v>
      </c>
      <c r="C18" s="13"/>
      <c r="D18" s="13"/>
      <c r="E18" s="13"/>
      <c r="F18" s="13"/>
      <c r="G18" s="13"/>
      <c r="H18" s="13"/>
      <c r="I18" s="13"/>
      <c r="J18" s="13"/>
      <c r="K18" s="48"/>
      <c r="L18" s="48"/>
      <c r="M18" s="48"/>
    </row>
    <row r="19" spans="1:13" s="1" customFormat="1" ht="21.75" customHeight="1" thickTop="1" thickBot="1" x14ac:dyDescent="0.3">
      <c r="A19" s="5">
        <v>4</v>
      </c>
      <c r="B19" s="114" t="s">
        <v>74</v>
      </c>
      <c r="C19" s="115"/>
      <c r="D19" s="115"/>
      <c r="E19" s="115"/>
      <c r="F19" s="115"/>
      <c r="G19" s="115"/>
      <c r="H19" s="115"/>
      <c r="I19" s="115"/>
      <c r="J19" s="115"/>
      <c r="K19" s="49"/>
      <c r="L19" s="49"/>
      <c r="M19" s="49"/>
    </row>
    <row r="20" spans="1:13" s="1" customFormat="1" ht="21.75" customHeight="1" thickTop="1" x14ac:dyDescent="0.25">
      <c r="A20" s="116" t="s">
        <v>39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8"/>
    </row>
    <row r="21" spans="1:13" s="1" customFormat="1" ht="19.149999999999999" customHeight="1" thickBot="1" x14ac:dyDescent="0.3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1"/>
    </row>
    <row r="22" spans="1:13" s="1" customFormat="1" ht="21.6" hidden="1" customHeight="1" x14ac:dyDescent="0.25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4"/>
    </row>
    <row r="23" spans="1:13" s="1" customFormat="1" ht="21.75" customHeight="1" thickTop="1" thickBot="1" x14ac:dyDescent="0.3">
      <c r="A23" s="113" t="s">
        <v>40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8" t="s">
        <v>134</v>
      </c>
      <c r="L23" s="8" t="s">
        <v>137</v>
      </c>
      <c r="M23" s="8" t="s">
        <v>139</v>
      </c>
    </row>
    <row r="24" spans="1:13" s="1" customFormat="1" ht="21.75" customHeight="1" thickTop="1" thickBot="1" x14ac:dyDescent="0.3">
      <c r="A24" s="4" t="s">
        <v>1</v>
      </c>
      <c r="B24" s="13" t="s">
        <v>75</v>
      </c>
      <c r="C24" s="13"/>
      <c r="D24" s="13"/>
      <c r="E24" s="13"/>
      <c r="F24" s="13"/>
      <c r="G24" s="13"/>
      <c r="H24" s="13"/>
      <c r="I24" s="13"/>
      <c r="J24" s="32"/>
      <c r="K24" s="50">
        <f>K16</f>
        <v>0</v>
      </c>
      <c r="L24" s="50"/>
      <c r="M24" s="50"/>
    </row>
    <row r="25" spans="1:13" s="1" customFormat="1" ht="21.75" customHeight="1" thickTop="1" thickBot="1" x14ac:dyDescent="0.3">
      <c r="A25" s="4" t="s">
        <v>2</v>
      </c>
      <c r="B25" s="14" t="s">
        <v>20</v>
      </c>
      <c r="C25" s="14"/>
      <c r="D25" s="14"/>
      <c r="E25" s="18" t="s">
        <v>119</v>
      </c>
      <c r="F25" s="18"/>
      <c r="G25" s="13"/>
      <c r="H25" s="125"/>
      <c r="I25" s="126"/>
      <c r="J25" s="127"/>
      <c r="K25" s="50">
        <f>K24*H25</f>
        <v>0</v>
      </c>
      <c r="L25" s="50"/>
      <c r="M25" s="50"/>
    </row>
    <row r="26" spans="1:13" s="1" customFormat="1" ht="21.75" customHeight="1" thickTop="1" thickBot="1" x14ac:dyDescent="0.3">
      <c r="A26" s="128" t="s">
        <v>3</v>
      </c>
      <c r="B26" s="129" t="s">
        <v>21</v>
      </c>
      <c r="C26" s="130"/>
      <c r="D26" s="131"/>
      <c r="E26" s="18" t="s">
        <v>120</v>
      </c>
      <c r="F26" s="19"/>
      <c r="G26" s="13"/>
      <c r="H26" s="218">
        <v>0.4</v>
      </c>
      <c r="I26" s="218"/>
      <c r="J26" s="219"/>
      <c r="K26" s="135">
        <v>0</v>
      </c>
      <c r="L26" s="50"/>
      <c r="M26" s="50"/>
    </row>
    <row r="27" spans="1:13" s="1" customFormat="1" ht="21.75" customHeight="1" thickTop="1" thickBot="1" x14ac:dyDescent="0.3">
      <c r="A27" s="128"/>
      <c r="B27" s="132"/>
      <c r="C27" s="133"/>
      <c r="D27" s="134"/>
      <c r="E27" s="18" t="s">
        <v>121</v>
      </c>
      <c r="F27" s="20"/>
      <c r="G27" s="13"/>
      <c r="H27" s="20" t="s">
        <v>130</v>
      </c>
      <c r="I27" s="25"/>
      <c r="J27" s="32"/>
      <c r="K27" s="135"/>
      <c r="L27" s="50"/>
      <c r="M27" s="50"/>
    </row>
    <row r="28" spans="1:13" s="1" customFormat="1" ht="21.75" customHeight="1" thickTop="1" thickBot="1" x14ac:dyDescent="0.3">
      <c r="A28" s="4" t="s">
        <v>4</v>
      </c>
      <c r="B28" s="161" t="s">
        <v>22</v>
      </c>
      <c r="C28" s="161"/>
      <c r="D28" s="161"/>
      <c r="E28" s="162"/>
      <c r="F28" s="161"/>
      <c r="G28" s="162"/>
      <c r="H28" s="161"/>
      <c r="I28" s="161"/>
      <c r="J28" s="163"/>
      <c r="K28" s="50">
        <v>0</v>
      </c>
      <c r="L28" s="50"/>
      <c r="M28" s="50"/>
    </row>
    <row r="29" spans="1:13" s="1" customFormat="1" ht="21.75" customHeight="1" thickTop="1" thickBot="1" x14ac:dyDescent="0.3">
      <c r="A29" s="4" t="s">
        <v>5</v>
      </c>
      <c r="B29" s="164" t="s">
        <v>76</v>
      </c>
      <c r="C29" s="164"/>
      <c r="D29" s="164"/>
      <c r="E29" s="164"/>
      <c r="F29" s="164"/>
      <c r="G29" s="164"/>
      <c r="H29" s="164"/>
      <c r="I29" s="164"/>
      <c r="J29" s="165"/>
      <c r="K29" s="50">
        <v>0</v>
      </c>
      <c r="L29" s="50"/>
      <c r="M29" s="50"/>
    </row>
    <row r="30" spans="1:13" s="1" customFormat="1" ht="21.75" customHeight="1" thickTop="1" thickBot="1" x14ac:dyDescent="0.3">
      <c r="A30" s="4" t="s">
        <v>7</v>
      </c>
      <c r="B30" s="164" t="s">
        <v>77</v>
      </c>
      <c r="C30" s="164"/>
      <c r="D30" s="164"/>
      <c r="E30" s="164"/>
      <c r="F30" s="164"/>
      <c r="G30" s="164"/>
      <c r="H30" s="164"/>
      <c r="I30" s="164"/>
      <c r="J30" s="165"/>
      <c r="K30" s="50">
        <v>0</v>
      </c>
      <c r="L30" s="50"/>
      <c r="M30" s="50"/>
    </row>
    <row r="31" spans="1:13" s="1" customFormat="1" ht="21.6" hidden="1" customHeight="1" x14ac:dyDescent="0.25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8"/>
      <c r="L31" s="63"/>
      <c r="M31" s="63"/>
    </row>
    <row r="32" spans="1:13" s="1" customFormat="1" ht="21.75" customHeight="1" thickTop="1" thickBot="1" x14ac:dyDescent="0.3">
      <c r="A32" s="136" t="s">
        <v>41</v>
      </c>
      <c r="B32" s="169"/>
      <c r="C32" s="169"/>
      <c r="D32" s="169"/>
      <c r="E32" s="169"/>
      <c r="F32" s="169"/>
      <c r="G32" s="169"/>
      <c r="H32" s="169"/>
      <c r="I32" s="169"/>
      <c r="J32" s="170"/>
      <c r="K32" s="51">
        <f>SUM(K24:K30)</f>
        <v>0</v>
      </c>
      <c r="L32" s="51"/>
      <c r="M32" s="51"/>
    </row>
    <row r="33" spans="1:13" s="1" customFormat="1" ht="21.75" customHeight="1" thickTop="1" x14ac:dyDescent="0.25">
      <c r="A33" s="155" t="s">
        <v>143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7"/>
    </row>
    <row r="34" spans="1:13" s="1" customFormat="1" ht="32.450000000000003" customHeight="1" thickBot="1" x14ac:dyDescent="0.3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60"/>
    </row>
    <row r="35" spans="1:13" s="1" customFormat="1" ht="21.75" customHeight="1" thickTop="1" thickBot="1" x14ac:dyDescent="0.3">
      <c r="A35" s="136" t="s">
        <v>42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13"/>
      <c r="L35" s="51"/>
      <c r="M35" s="51"/>
    </row>
    <row r="36" spans="1:13" s="1" customFormat="1" ht="21.75" customHeight="1" thickTop="1" thickBot="1" x14ac:dyDescent="0.3">
      <c r="A36" s="136" t="s">
        <v>43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13"/>
      <c r="L36" s="8" t="s">
        <v>137</v>
      </c>
      <c r="M36" s="8" t="s">
        <v>139</v>
      </c>
    </row>
    <row r="37" spans="1:13" s="1" customFormat="1" ht="21.75" customHeight="1" thickTop="1" thickBot="1" x14ac:dyDescent="0.3">
      <c r="A37" s="6" t="s">
        <v>1</v>
      </c>
      <c r="B37" s="153" t="s">
        <v>19</v>
      </c>
      <c r="C37" s="153"/>
      <c r="D37" s="153"/>
      <c r="E37" s="153"/>
      <c r="F37" s="153"/>
      <c r="G37" s="153"/>
      <c r="H37" s="153"/>
      <c r="I37" s="153"/>
      <c r="J37" s="33">
        <v>8.3299999999999999E-2</v>
      </c>
      <c r="K37" s="52">
        <f>$K$32*J37</f>
        <v>0</v>
      </c>
      <c r="L37" s="52"/>
      <c r="M37" s="52"/>
    </row>
    <row r="38" spans="1:13" s="1" customFormat="1" ht="21.75" customHeight="1" thickTop="1" thickBot="1" x14ac:dyDescent="0.3">
      <c r="A38" s="6" t="s">
        <v>2</v>
      </c>
      <c r="B38" s="153" t="s">
        <v>78</v>
      </c>
      <c r="C38" s="153"/>
      <c r="D38" s="153"/>
      <c r="E38" s="153"/>
      <c r="F38" s="153"/>
      <c r="G38" s="153"/>
      <c r="H38" s="153"/>
      <c r="I38" s="153"/>
      <c r="J38" s="33">
        <v>0.121</v>
      </c>
      <c r="K38" s="52">
        <f>$K$32*J38</f>
        <v>0</v>
      </c>
      <c r="L38" s="52"/>
      <c r="M38" s="52"/>
    </row>
    <row r="39" spans="1:13" s="1" customFormat="1" ht="21.75" customHeight="1" thickTop="1" thickBot="1" x14ac:dyDescent="0.3">
      <c r="A39" s="7"/>
      <c r="B39" s="154" t="s">
        <v>11</v>
      </c>
      <c r="C39" s="154"/>
      <c r="D39" s="154"/>
      <c r="E39" s="154"/>
      <c r="F39" s="154"/>
      <c r="G39" s="154"/>
      <c r="H39" s="154"/>
      <c r="I39" s="154"/>
      <c r="J39" s="34">
        <f>J37+J38</f>
        <v>0.20429999999999998</v>
      </c>
      <c r="K39" s="51">
        <f>SUM(K37:K38)</f>
        <v>0</v>
      </c>
      <c r="L39" s="51"/>
      <c r="M39" s="51"/>
    </row>
    <row r="40" spans="1:13" s="1" customFormat="1" ht="21.75" customHeight="1" thickTop="1" x14ac:dyDescent="0.25">
      <c r="A40" s="155" t="s">
        <v>44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7"/>
    </row>
    <row r="41" spans="1:13" s="1" customFormat="1" ht="90.6" customHeight="1" thickBot="1" x14ac:dyDescent="0.3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1:13" s="1" customFormat="1" ht="21.75" customHeight="1" thickTop="1" thickBot="1" x14ac:dyDescent="0.3">
      <c r="A42" s="136" t="s">
        <v>45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13"/>
      <c r="L42" s="8" t="s">
        <v>137</v>
      </c>
      <c r="M42" s="8" t="s">
        <v>139</v>
      </c>
    </row>
    <row r="43" spans="1:13" s="1" customFormat="1" ht="21.75" customHeight="1" thickTop="1" thickBot="1" x14ac:dyDescent="0.3">
      <c r="A43" s="4" t="s">
        <v>1</v>
      </c>
      <c r="B43" s="171" t="s">
        <v>13</v>
      </c>
      <c r="C43" s="171"/>
      <c r="D43" s="171"/>
      <c r="E43" s="171"/>
      <c r="F43" s="171"/>
      <c r="G43" s="171"/>
      <c r="H43" s="171"/>
      <c r="I43" s="171"/>
      <c r="J43" s="67">
        <v>0.2</v>
      </c>
      <c r="K43" s="50">
        <f>($K$32+$K$39)*J43</f>
        <v>0</v>
      </c>
      <c r="L43" s="50"/>
      <c r="M43" s="50"/>
    </row>
    <row r="44" spans="1:13" s="1" customFormat="1" ht="21.75" customHeight="1" thickTop="1" thickBot="1" x14ac:dyDescent="0.3">
      <c r="A44" s="4" t="s">
        <v>2</v>
      </c>
      <c r="B44" s="171" t="s">
        <v>79</v>
      </c>
      <c r="C44" s="171"/>
      <c r="D44" s="171"/>
      <c r="E44" s="171"/>
      <c r="F44" s="171"/>
      <c r="G44" s="171"/>
      <c r="H44" s="171"/>
      <c r="I44" s="171"/>
      <c r="J44" s="67">
        <v>1.4999999999999999E-2</v>
      </c>
      <c r="K44" s="50">
        <f t="shared" ref="K44:K50" si="0">($K$32+$K$39)*J44</f>
        <v>0</v>
      </c>
      <c r="L44" s="50"/>
      <c r="M44" s="50"/>
    </row>
    <row r="45" spans="1:13" s="1" customFormat="1" ht="21.75" customHeight="1" thickTop="1" thickBot="1" x14ac:dyDescent="0.3">
      <c r="A45" s="4" t="s">
        <v>3</v>
      </c>
      <c r="B45" s="171" t="s">
        <v>80</v>
      </c>
      <c r="C45" s="171"/>
      <c r="D45" s="171"/>
      <c r="E45" s="171"/>
      <c r="F45" s="171"/>
      <c r="G45" s="171"/>
      <c r="H45" s="171"/>
      <c r="I45" s="171"/>
      <c r="J45" s="67">
        <v>0.01</v>
      </c>
      <c r="K45" s="50">
        <f t="shared" si="0"/>
        <v>0</v>
      </c>
      <c r="L45" s="50"/>
      <c r="M45" s="50"/>
    </row>
    <row r="46" spans="1:13" s="1" customFormat="1" ht="21.75" customHeight="1" thickTop="1" thickBot="1" x14ac:dyDescent="0.3">
      <c r="A46" s="4" t="s">
        <v>4</v>
      </c>
      <c r="B46" s="171" t="s">
        <v>14</v>
      </c>
      <c r="C46" s="171"/>
      <c r="D46" s="171"/>
      <c r="E46" s="171"/>
      <c r="F46" s="171"/>
      <c r="G46" s="171"/>
      <c r="H46" s="171"/>
      <c r="I46" s="171"/>
      <c r="J46" s="67">
        <v>2E-3</v>
      </c>
      <c r="K46" s="50">
        <f t="shared" si="0"/>
        <v>0</v>
      </c>
      <c r="L46" s="50"/>
      <c r="M46" s="50"/>
    </row>
    <row r="47" spans="1:13" s="1" customFormat="1" ht="21.75" customHeight="1" thickTop="1" thickBot="1" x14ac:dyDescent="0.3">
      <c r="A47" s="4" t="s">
        <v>5</v>
      </c>
      <c r="B47" s="171" t="s">
        <v>81</v>
      </c>
      <c r="C47" s="171"/>
      <c r="D47" s="171"/>
      <c r="E47" s="171"/>
      <c r="F47" s="171"/>
      <c r="G47" s="171"/>
      <c r="H47" s="171"/>
      <c r="I47" s="171"/>
      <c r="J47" s="67">
        <v>2.5000000000000001E-2</v>
      </c>
      <c r="K47" s="50">
        <f t="shared" si="0"/>
        <v>0</v>
      </c>
      <c r="L47" s="50"/>
      <c r="M47" s="50"/>
    </row>
    <row r="48" spans="1:13" s="1" customFormat="1" ht="21.75" customHeight="1" thickTop="1" thickBot="1" x14ac:dyDescent="0.3">
      <c r="A48" s="4" t="s">
        <v>6</v>
      </c>
      <c r="B48" s="171" t="s">
        <v>15</v>
      </c>
      <c r="C48" s="171"/>
      <c r="D48" s="171"/>
      <c r="E48" s="171"/>
      <c r="F48" s="171"/>
      <c r="G48" s="171"/>
      <c r="H48" s="171"/>
      <c r="I48" s="171"/>
      <c r="J48" s="67">
        <v>0.08</v>
      </c>
      <c r="K48" s="50">
        <f t="shared" si="0"/>
        <v>0</v>
      </c>
      <c r="L48" s="50"/>
      <c r="M48" s="50"/>
    </row>
    <row r="49" spans="1:13" s="1" customFormat="1" ht="21.75" customHeight="1" thickTop="1" thickBot="1" x14ac:dyDescent="0.3">
      <c r="A49" s="4" t="s">
        <v>7</v>
      </c>
      <c r="B49" s="172" t="s">
        <v>82</v>
      </c>
      <c r="C49" s="172"/>
      <c r="D49" s="172"/>
      <c r="E49" s="172"/>
      <c r="F49" s="21">
        <v>0.03</v>
      </c>
      <c r="G49" s="24" t="s">
        <v>129</v>
      </c>
      <c r="H49" s="173">
        <v>2</v>
      </c>
      <c r="I49" s="173"/>
      <c r="J49" s="68">
        <f>F49*H49</f>
        <v>0.06</v>
      </c>
      <c r="K49" s="50">
        <f t="shared" si="0"/>
        <v>0</v>
      </c>
      <c r="L49" s="50"/>
      <c r="M49" s="50"/>
    </row>
    <row r="50" spans="1:13" s="1" customFormat="1" ht="21.75" customHeight="1" thickTop="1" thickBot="1" x14ac:dyDescent="0.3">
      <c r="A50" s="4" t="s">
        <v>8</v>
      </c>
      <c r="B50" s="13" t="s">
        <v>16</v>
      </c>
      <c r="C50" s="17"/>
      <c r="D50" s="17"/>
      <c r="E50" s="17"/>
      <c r="F50" s="22"/>
      <c r="G50" s="174"/>
      <c r="H50" s="174"/>
      <c r="I50" s="175"/>
      <c r="J50" s="69">
        <v>6.0000000000000001E-3</v>
      </c>
      <c r="K50" s="50">
        <f t="shared" si="0"/>
        <v>0</v>
      </c>
      <c r="L50" s="50"/>
      <c r="M50" s="50"/>
    </row>
    <row r="51" spans="1:13" s="1" customFormat="1" ht="21.75" customHeight="1" thickTop="1" thickBot="1" x14ac:dyDescent="0.3">
      <c r="A51" s="113" t="s">
        <v>11</v>
      </c>
      <c r="B51" s="113" t="s">
        <v>16</v>
      </c>
      <c r="C51" s="113"/>
      <c r="D51" s="113"/>
      <c r="E51" s="113"/>
      <c r="F51" s="113"/>
      <c r="G51" s="113"/>
      <c r="H51" s="113"/>
      <c r="I51" s="113"/>
      <c r="J51" s="28">
        <f>SUM(J43:J50)</f>
        <v>0.39800000000000008</v>
      </c>
      <c r="K51" s="51">
        <f>SUM(K43:K50)</f>
        <v>0</v>
      </c>
      <c r="L51" s="51"/>
      <c r="M51" s="51"/>
    </row>
    <row r="52" spans="1:13" s="1" customFormat="1" ht="21.75" customHeight="1" thickTop="1" x14ac:dyDescent="0.25">
      <c r="A52" s="176" t="s">
        <v>144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3" s="1" customFormat="1" ht="21.75" customHeight="1" x14ac:dyDescent="0.25">
      <c r="A53" s="179"/>
      <c r="B53" s="180"/>
      <c r="C53" s="180"/>
      <c r="D53" s="180"/>
      <c r="E53" s="180"/>
      <c r="F53" s="180"/>
      <c r="G53" s="180"/>
      <c r="H53" s="180"/>
      <c r="I53" s="180"/>
      <c r="J53" s="180"/>
      <c r="K53" s="181"/>
    </row>
    <row r="54" spans="1:13" s="1" customFormat="1" ht="12.6" customHeight="1" thickBot="1" x14ac:dyDescent="0.3">
      <c r="A54" s="182"/>
      <c r="B54" s="183"/>
      <c r="C54" s="183"/>
      <c r="D54" s="183"/>
      <c r="E54" s="183"/>
      <c r="F54" s="183"/>
      <c r="G54" s="183"/>
      <c r="H54" s="183"/>
      <c r="I54" s="183"/>
      <c r="J54" s="183"/>
      <c r="K54" s="184"/>
    </row>
    <row r="55" spans="1:13" s="1" customFormat="1" ht="21.75" customHeight="1" thickTop="1" thickBot="1" x14ac:dyDescent="0.3">
      <c r="A55" s="136" t="s">
        <v>46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13"/>
      <c r="L55" s="8" t="s">
        <v>137</v>
      </c>
      <c r="M55" s="8" t="s">
        <v>139</v>
      </c>
    </row>
    <row r="56" spans="1:13" s="1" customFormat="1" ht="21.75" customHeight="1" thickTop="1" thickBot="1" x14ac:dyDescent="0.3">
      <c r="A56" s="8" t="s">
        <v>1</v>
      </c>
      <c r="B56" s="185" t="s">
        <v>10</v>
      </c>
      <c r="C56" s="185"/>
      <c r="D56" s="185"/>
      <c r="E56" s="185"/>
      <c r="F56" s="185"/>
      <c r="G56" s="185"/>
      <c r="H56" s="185"/>
      <c r="I56" s="185"/>
      <c r="J56" s="185"/>
      <c r="K56" s="52">
        <v>0</v>
      </c>
      <c r="L56" s="52"/>
      <c r="M56" s="52"/>
    </row>
    <row r="57" spans="1:13" s="1" customFormat="1" ht="21.75" customHeight="1" thickTop="1" thickBot="1" x14ac:dyDescent="0.3">
      <c r="A57" s="8" t="s">
        <v>2</v>
      </c>
      <c r="B57" s="185" t="s">
        <v>83</v>
      </c>
      <c r="C57" s="185"/>
      <c r="D57" s="185"/>
      <c r="E57" s="185"/>
      <c r="F57" s="185"/>
      <c r="G57" s="185"/>
      <c r="H57" s="185"/>
      <c r="I57" s="185"/>
      <c r="J57" s="185"/>
      <c r="K57" s="52">
        <v>0</v>
      </c>
      <c r="L57" s="52"/>
      <c r="M57" s="52"/>
    </row>
    <row r="58" spans="1:13" s="1" customFormat="1" ht="21.75" customHeight="1" thickTop="1" thickBot="1" x14ac:dyDescent="0.3">
      <c r="A58" s="8" t="s">
        <v>3</v>
      </c>
      <c r="B58" s="185" t="s">
        <v>28</v>
      </c>
      <c r="C58" s="185"/>
      <c r="D58" s="185"/>
      <c r="E58" s="185"/>
      <c r="F58" s="185"/>
      <c r="G58" s="185"/>
      <c r="H58" s="185"/>
      <c r="I58" s="185"/>
      <c r="J58" s="185"/>
      <c r="K58" s="52">
        <v>0</v>
      </c>
      <c r="L58" s="52"/>
      <c r="M58" s="52"/>
    </row>
    <row r="59" spans="1:13" s="1" customFormat="1" ht="21.75" customHeight="1" thickTop="1" thickBot="1" x14ac:dyDescent="0.3">
      <c r="A59" s="8" t="s">
        <v>4</v>
      </c>
      <c r="B59" s="185" t="s">
        <v>84</v>
      </c>
      <c r="C59" s="185"/>
      <c r="D59" s="185"/>
      <c r="E59" s="185"/>
      <c r="F59" s="185"/>
      <c r="G59" s="185"/>
      <c r="H59" s="185"/>
      <c r="I59" s="185"/>
      <c r="J59" s="185"/>
      <c r="K59" s="52">
        <v>0</v>
      </c>
      <c r="L59" s="52"/>
      <c r="M59" s="52"/>
    </row>
    <row r="60" spans="1:13" s="1" customFormat="1" ht="21.75" customHeight="1" thickTop="1" thickBot="1" x14ac:dyDescent="0.3">
      <c r="A60" s="8" t="s">
        <v>5</v>
      </c>
      <c r="B60" s="185" t="s">
        <v>85</v>
      </c>
      <c r="C60" s="185"/>
      <c r="D60" s="185"/>
      <c r="E60" s="185"/>
      <c r="F60" s="185"/>
      <c r="G60" s="185"/>
      <c r="H60" s="185"/>
      <c r="I60" s="185"/>
      <c r="J60" s="185"/>
      <c r="K60" s="52">
        <v>0</v>
      </c>
      <c r="L60" s="52"/>
      <c r="M60" s="52"/>
    </row>
    <row r="61" spans="1:13" s="1" customFormat="1" ht="21.75" customHeight="1" thickTop="1" thickBot="1" x14ac:dyDescent="0.3">
      <c r="A61" s="8" t="s">
        <v>6</v>
      </c>
      <c r="B61" s="185" t="s">
        <v>86</v>
      </c>
      <c r="C61" s="185"/>
      <c r="D61" s="185"/>
      <c r="E61" s="185"/>
      <c r="F61" s="185"/>
      <c r="G61" s="185"/>
      <c r="H61" s="185"/>
      <c r="I61" s="185"/>
      <c r="J61" s="185"/>
      <c r="K61" s="52">
        <v>0</v>
      </c>
      <c r="L61" s="52"/>
      <c r="M61" s="52"/>
    </row>
    <row r="62" spans="1:13" s="1" customFormat="1" ht="21.75" customHeight="1" thickTop="1" thickBot="1" x14ac:dyDescent="0.3">
      <c r="A62" s="8" t="s">
        <v>7</v>
      </c>
      <c r="B62" s="185" t="s">
        <v>87</v>
      </c>
      <c r="C62" s="185"/>
      <c r="D62" s="185"/>
      <c r="E62" s="185"/>
      <c r="F62" s="185"/>
      <c r="G62" s="185"/>
      <c r="H62" s="185"/>
      <c r="I62" s="185"/>
      <c r="J62" s="185"/>
      <c r="K62" s="52">
        <v>0</v>
      </c>
      <c r="L62" s="52"/>
      <c r="M62" s="52"/>
    </row>
    <row r="63" spans="1:13" s="1" customFormat="1" ht="21.75" customHeight="1" thickTop="1" thickBot="1" x14ac:dyDescent="0.3">
      <c r="A63" s="8" t="s">
        <v>8</v>
      </c>
      <c r="B63" s="185" t="s">
        <v>148</v>
      </c>
      <c r="C63" s="185"/>
      <c r="D63" s="185"/>
      <c r="E63" s="185"/>
      <c r="F63" s="185"/>
      <c r="G63" s="185"/>
      <c r="H63" s="185"/>
      <c r="I63" s="185"/>
      <c r="J63" s="185"/>
      <c r="K63" s="70">
        <v>0</v>
      </c>
      <c r="L63" s="52"/>
      <c r="M63" s="52"/>
    </row>
    <row r="64" spans="1:13" s="1" customFormat="1" ht="21.75" customHeight="1" thickTop="1" thickBot="1" x14ac:dyDescent="0.3">
      <c r="A64" s="8" t="s">
        <v>23</v>
      </c>
      <c r="B64" s="186"/>
      <c r="C64" s="186"/>
      <c r="D64" s="186"/>
      <c r="E64" s="186"/>
      <c r="F64" s="186"/>
      <c r="G64" s="186"/>
      <c r="H64" s="186"/>
      <c r="I64" s="186"/>
      <c r="J64" s="186"/>
      <c r="K64" s="53"/>
      <c r="L64" s="52"/>
      <c r="M64" s="52"/>
    </row>
    <row r="65" spans="1:13" s="1" customFormat="1" ht="21.75" customHeight="1" thickTop="1" thickBot="1" x14ac:dyDescent="0.3">
      <c r="A65" s="8"/>
      <c r="B65" s="113" t="s">
        <v>11</v>
      </c>
      <c r="C65" s="113"/>
      <c r="D65" s="113"/>
      <c r="E65" s="113"/>
      <c r="F65" s="113"/>
      <c r="G65" s="113"/>
      <c r="H65" s="113"/>
      <c r="I65" s="113"/>
      <c r="J65" s="113"/>
      <c r="K65" s="51">
        <f>SUM(K56:K64)</f>
        <v>0</v>
      </c>
      <c r="L65" s="51"/>
      <c r="M65" s="51"/>
    </row>
    <row r="66" spans="1:13" s="1" customFormat="1" ht="21.75" customHeight="1" thickTop="1" x14ac:dyDescent="0.25">
      <c r="A66" s="155" t="s">
        <v>47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8"/>
    </row>
    <row r="67" spans="1:13" s="1" customFormat="1" ht="37.15" customHeight="1" thickBot="1" x14ac:dyDescent="0.3">
      <c r="A67" s="189"/>
      <c r="B67" s="190"/>
      <c r="C67" s="190"/>
      <c r="D67" s="190"/>
      <c r="E67" s="190"/>
      <c r="F67" s="190"/>
      <c r="G67" s="190"/>
      <c r="H67" s="190"/>
      <c r="I67" s="190"/>
      <c r="J67" s="190"/>
      <c r="K67" s="191"/>
    </row>
    <row r="68" spans="1:13" s="1" customFormat="1" ht="21.75" customHeight="1" thickTop="1" thickBot="1" x14ac:dyDescent="0.3">
      <c r="A68" s="113" t="s">
        <v>48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8" t="s">
        <v>137</v>
      </c>
      <c r="M68" s="8" t="s">
        <v>139</v>
      </c>
    </row>
    <row r="69" spans="1:13" s="1" customFormat="1" ht="21.75" customHeight="1" thickTop="1" thickBot="1" x14ac:dyDescent="0.3">
      <c r="A69" s="9" t="s">
        <v>24</v>
      </c>
      <c r="B69" s="185" t="s">
        <v>88</v>
      </c>
      <c r="C69" s="185"/>
      <c r="D69" s="185"/>
      <c r="E69" s="185"/>
      <c r="F69" s="185"/>
      <c r="G69" s="185"/>
      <c r="H69" s="185"/>
      <c r="I69" s="185"/>
      <c r="J69" s="35">
        <f>J39</f>
        <v>0.20429999999999998</v>
      </c>
      <c r="K69" s="52">
        <f>K39</f>
        <v>0</v>
      </c>
      <c r="L69" s="52"/>
      <c r="M69" s="52"/>
    </row>
    <row r="70" spans="1:13" s="1" customFormat="1" ht="21.75" customHeight="1" thickTop="1" thickBot="1" x14ac:dyDescent="0.3">
      <c r="A70" s="9" t="s">
        <v>25</v>
      </c>
      <c r="B70" s="185" t="s">
        <v>26</v>
      </c>
      <c r="C70" s="185"/>
      <c r="D70" s="185"/>
      <c r="E70" s="185"/>
      <c r="F70" s="185"/>
      <c r="G70" s="185"/>
      <c r="H70" s="185"/>
      <c r="I70" s="185"/>
      <c r="J70" s="35">
        <f>J51</f>
        <v>0.39800000000000008</v>
      </c>
      <c r="K70" s="52">
        <f>K51</f>
        <v>0</v>
      </c>
      <c r="L70" s="52"/>
      <c r="M70" s="52"/>
    </row>
    <row r="71" spans="1:13" s="1" customFormat="1" ht="21.75" customHeight="1" thickTop="1" thickBot="1" x14ac:dyDescent="0.3">
      <c r="A71" s="9" t="s">
        <v>27</v>
      </c>
      <c r="B71" s="193" t="s">
        <v>89</v>
      </c>
      <c r="C71" s="193"/>
      <c r="D71" s="193"/>
      <c r="E71" s="193"/>
      <c r="F71" s="193"/>
      <c r="G71" s="193"/>
      <c r="H71" s="193"/>
      <c r="I71" s="193"/>
      <c r="J71" s="193"/>
      <c r="K71" s="52">
        <f>K65</f>
        <v>0</v>
      </c>
      <c r="L71" s="52"/>
      <c r="M71" s="52"/>
    </row>
    <row r="72" spans="1:13" s="1" customFormat="1" ht="21.75" customHeight="1" thickTop="1" thickBot="1" x14ac:dyDescent="0.3">
      <c r="A72" s="5"/>
      <c r="B72" s="136" t="s">
        <v>11</v>
      </c>
      <c r="C72" s="169"/>
      <c r="D72" s="169"/>
      <c r="E72" s="169"/>
      <c r="F72" s="169"/>
      <c r="G72" s="169"/>
      <c r="H72" s="169"/>
      <c r="I72" s="170"/>
      <c r="J72" s="28">
        <f>J69+J70</f>
        <v>0.60230000000000006</v>
      </c>
      <c r="K72" s="54">
        <f>SUM(K69:K71)</f>
        <v>0</v>
      </c>
      <c r="L72" s="51"/>
      <c r="M72" s="51"/>
    </row>
    <row r="73" spans="1:13" s="37" customFormat="1" ht="21.75" customHeight="1" thickTop="1" thickBot="1" x14ac:dyDescent="0.3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</row>
    <row r="74" spans="1:13" s="37" customFormat="1" ht="21.75" customHeight="1" thickTop="1" thickBot="1" x14ac:dyDescent="0.3">
      <c r="A74" s="136" t="s">
        <v>49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70"/>
      <c r="L74" s="8" t="s">
        <v>137</v>
      </c>
      <c r="M74" s="8" t="s">
        <v>139</v>
      </c>
    </row>
    <row r="75" spans="1:13" s="37" customFormat="1" ht="21.75" customHeight="1" thickTop="1" thickBot="1" x14ac:dyDescent="0.3">
      <c r="A75" s="8" t="s">
        <v>1</v>
      </c>
      <c r="B75" s="185" t="s">
        <v>90</v>
      </c>
      <c r="C75" s="185"/>
      <c r="D75" s="185"/>
      <c r="E75" s="185"/>
      <c r="F75" s="185"/>
      <c r="G75" s="185"/>
      <c r="H75" s="185"/>
      <c r="I75" s="185"/>
      <c r="J75" s="35">
        <v>0</v>
      </c>
      <c r="K75" s="50">
        <f>$K$32*J75</f>
        <v>0</v>
      </c>
      <c r="L75" s="50"/>
      <c r="M75" s="50"/>
    </row>
    <row r="76" spans="1:13" s="37" customFormat="1" ht="21.75" customHeight="1" thickTop="1" thickBot="1" x14ac:dyDescent="0.3">
      <c r="A76" s="8" t="s">
        <v>2</v>
      </c>
      <c r="B76" s="185" t="s">
        <v>91</v>
      </c>
      <c r="C76" s="185"/>
      <c r="D76" s="185"/>
      <c r="E76" s="185"/>
      <c r="F76" s="185"/>
      <c r="G76" s="185"/>
      <c r="H76" s="185"/>
      <c r="I76" s="185"/>
      <c r="J76" s="35">
        <f>J48*J75</f>
        <v>0</v>
      </c>
      <c r="K76" s="50">
        <f t="shared" ref="K76:K80" si="1">$K$32*J76</f>
        <v>0</v>
      </c>
      <c r="L76" s="50"/>
      <c r="M76" s="50"/>
    </row>
    <row r="77" spans="1:13" s="37" customFormat="1" ht="24" customHeight="1" thickTop="1" thickBot="1" x14ac:dyDescent="0.3">
      <c r="A77" s="8" t="s">
        <v>3</v>
      </c>
      <c r="B77" s="192" t="s">
        <v>92</v>
      </c>
      <c r="C77" s="192"/>
      <c r="D77" s="192"/>
      <c r="E77" s="192"/>
      <c r="F77" s="192"/>
      <c r="G77" s="192"/>
      <c r="H77" s="192"/>
      <c r="I77" s="192"/>
      <c r="J77" s="35">
        <v>0</v>
      </c>
      <c r="K77" s="50">
        <f t="shared" si="1"/>
        <v>0</v>
      </c>
      <c r="L77" s="50"/>
      <c r="M77" s="50"/>
    </row>
    <row r="78" spans="1:13" s="37" customFormat="1" ht="21.75" customHeight="1" thickTop="1" thickBot="1" x14ac:dyDescent="0.3">
      <c r="A78" s="8" t="s">
        <v>4</v>
      </c>
      <c r="B78" s="185" t="s">
        <v>93</v>
      </c>
      <c r="C78" s="185"/>
      <c r="D78" s="185"/>
      <c r="E78" s="185"/>
      <c r="F78" s="185"/>
      <c r="G78" s="185"/>
      <c r="H78" s="185"/>
      <c r="I78" s="185"/>
      <c r="J78" s="35">
        <v>0</v>
      </c>
      <c r="K78" s="50">
        <f t="shared" si="1"/>
        <v>0</v>
      </c>
      <c r="L78" s="50"/>
      <c r="M78" s="50"/>
    </row>
    <row r="79" spans="1:13" s="37" customFormat="1" ht="20.45" customHeight="1" thickTop="1" thickBot="1" x14ac:dyDescent="0.3">
      <c r="A79" s="8" t="s">
        <v>5</v>
      </c>
      <c r="B79" s="185" t="s">
        <v>94</v>
      </c>
      <c r="C79" s="185"/>
      <c r="D79" s="185"/>
      <c r="E79" s="185"/>
      <c r="F79" s="185"/>
      <c r="G79" s="185"/>
      <c r="H79" s="185"/>
      <c r="I79" s="185"/>
      <c r="J79" s="35">
        <f>J51*J78</f>
        <v>0</v>
      </c>
      <c r="K79" s="50">
        <f t="shared" si="1"/>
        <v>0</v>
      </c>
      <c r="L79" s="50"/>
      <c r="M79" s="50"/>
    </row>
    <row r="80" spans="1:13" s="37" customFormat="1" ht="24" customHeight="1" thickTop="1" thickBot="1" x14ac:dyDescent="0.3">
      <c r="A80" s="8" t="s">
        <v>6</v>
      </c>
      <c r="B80" s="192" t="s">
        <v>95</v>
      </c>
      <c r="C80" s="192"/>
      <c r="D80" s="192"/>
      <c r="E80" s="192"/>
      <c r="F80" s="192"/>
      <c r="G80" s="192"/>
      <c r="H80" s="192"/>
      <c r="I80" s="192"/>
      <c r="J80" s="35">
        <v>0</v>
      </c>
      <c r="K80" s="50">
        <f t="shared" si="1"/>
        <v>0</v>
      </c>
      <c r="L80" s="50"/>
      <c r="M80" s="50"/>
    </row>
    <row r="81" spans="1:13" s="37" customFormat="1" ht="21.75" customHeight="1" thickTop="1" thickBot="1" x14ac:dyDescent="0.3">
      <c r="A81" s="113" t="s">
        <v>11</v>
      </c>
      <c r="B81" s="113"/>
      <c r="C81" s="113"/>
      <c r="D81" s="113"/>
      <c r="E81" s="113"/>
      <c r="F81" s="113"/>
      <c r="G81" s="113"/>
      <c r="H81" s="113"/>
      <c r="I81" s="113"/>
      <c r="J81" s="28">
        <f>SUM(J75:J80)</f>
        <v>0</v>
      </c>
      <c r="K81" s="51">
        <f>SUM(K75:K80)</f>
        <v>0</v>
      </c>
      <c r="L81" s="51"/>
      <c r="M81" s="51"/>
    </row>
    <row r="82" spans="1:13" s="37" customFormat="1" ht="21.75" customHeight="1" thickTop="1" x14ac:dyDescent="0.25">
      <c r="A82" s="155" t="s">
        <v>50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8"/>
    </row>
    <row r="83" spans="1:13" s="37" customFormat="1" ht="21.75" customHeight="1" x14ac:dyDescent="0.25">
      <c r="A83" s="196"/>
      <c r="B83" s="197"/>
      <c r="C83" s="197"/>
      <c r="D83" s="197"/>
      <c r="E83" s="197"/>
      <c r="F83" s="197"/>
      <c r="G83" s="197"/>
      <c r="H83" s="197"/>
      <c r="I83" s="197"/>
      <c r="J83" s="197"/>
      <c r="K83" s="198"/>
    </row>
    <row r="84" spans="1:13" s="37" customFormat="1" ht="12.6" customHeight="1" thickBot="1" x14ac:dyDescent="0.3">
      <c r="A84" s="189"/>
      <c r="B84" s="190"/>
      <c r="C84" s="190"/>
      <c r="D84" s="190"/>
      <c r="E84" s="190"/>
      <c r="F84" s="190"/>
      <c r="G84" s="190"/>
      <c r="H84" s="190"/>
      <c r="I84" s="190"/>
      <c r="J84" s="190"/>
      <c r="K84" s="191"/>
    </row>
    <row r="85" spans="1:13" s="37" customFormat="1" ht="21.75" customHeight="1" thickTop="1" thickBot="1" x14ac:dyDescent="0.3">
      <c r="A85" s="136" t="s">
        <v>29</v>
      </c>
      <c r="B85" s="169"/>
      <c r="C85" s="169"/>
      <c r="D85" s="169"/>
      <c r="E85" s="169"/>
      <c r="F85" s="169"/>
      <c r="G85" s="169"/>
      <c r="H85" s="169"/>
      <c r="I85" s="169"/>
      <c r="J85" s="169"/>
      <c r="K85" s="170"/>
      <c r="L85" s="51"/>
      <c r="M85" s="51"/>
    </row>
    <row r="86" spans="1:13" s="37" customFormat="1" ht="21.75" customHeight="1" thickTop="1" thickBot="1" x14ac:dyDescent="0.3">
      <c r="A86" s="113" t="s">
        <v>51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8" t="s">
        <v>137</v>
      </c>
      <c r="M86" s="8" t="s">
        <v>139</v>
      </c>
    </row>
    <row r="87" spans="1:13" s="37" customFormat="1" ht="21.75" customHeight="1" thickTop="1" thickBot="1" x14ac:dyDescent="0.3">
      <c r="A87" s="8" t="s">
        <v>1</v>
      </c>
      <c r="B87" s="185" t="s">
        <v>96</v>
      </c>
      <c r="C87" s="185"/>
      <c r="D87" s="185"/>
      <c r="E87" s="185"/>
      <c r="F87" s="185"/>
      <c r="G87" s="185"/>
      <c r="H87" s="185"/>
      <c r="I87" s="185"/>
      <c r="J87" s="35">
        <v>0</v>
      </c>
      <c r="K87" s="50">
        <f>$K$32*J87</f>
        <v>0</v>
      </c>
      <c r="L87" s="50"/>
      <c r="M87" s="50"/>
    </row>
    <row r="88" spans="1:13" s="37" customFormat="1" ht="21.75" customHeight="1" thickTop="1" thickBot="1" x14ac:dyDescent="0.3">
      <c r="A88" s="8" t="s">
        <v>2</v>
      </c>
      <c r="B88" s="185" t="s">
        <v>97</v>
      </c>
      <c r="C88" s="185"/>
      <c r="D88" s="185"/>
      <c r="E88" s="185"/>
      <c r="F88" s="185"/>
      <c r="G88" s="185"/>
      <c r="H88" s="185"/>
      <c r="I88" s="185"/>
      <c r="J88" s="35">
        <v>0</v>
      </c>
      <c r="K88" s="50">
        <f t="shared" ref="K88:K92" si="2">$K$32*J88</f>
        <v>0</v>
      </c>
      <c r="L88" s="50"/>
      <c r="M88" s="50"/>
    </row>
    <row r="89" spans="1:13" s="37" customFormat="1" ht="21.75" customHeight="1" thickTop="1" thickBot="1" x14ac:dyDescent="0.3">
      <c r="A89" s="8" t="s">
        <v>3</v>
      </c>
      <c r="B89" s="185" t="s">
        <v>98</v>
      </c>
      <c r="C89" s="185"/>
      <c r="D89" s="185"/>
      <c r="E89" s="185"/>
      <c r="F89" s="185"/>
      <c r="G89" s="185"/>
      <c r="H89" s="185"/>
      <c r="I89" s="185"/>
      <c r="J89" s="35">
        <v>0</v>
      </c>
      <c r="K89" s="50">
        <f t="shared" si="2"/>
        <v>0</v>
      </c>
      <c r="L89" s="50"/>
      <c r="M89" s="50"/>
    </row>
    <row r="90" spans="1:13" s="37" customFormat="1" ht="21.75" customHeight="1" thickTop="1" thickBot="1" x14ac:dyDescent="0.3">
      <c r="A90" s="8" t="s">
        <v>4</v>
      </c>
      <c r="B90" s="185" t="s">
        <v>99</v>
      </c>
      <c r="C90" s="185"/>
      <c r="D90" s="185"/>
      <c r="E90" s="185"/>
      <c r="F90" s="185"/>
      <c r="G90" s="185"/>
      <c r="H90" s="185"/>
      <c r="I90" s="185"/>
      <c r="J90" s="35">
        <v>0</v>
      </c>
      <c r="K90" s="50">
        <f t="shared" si="2"/>
        <v>0</v>
      </c>
      <c r="L90" s="50"/>
      <c r="M90" s="50"/>
    </row>
    <row r="91" spans="1:13" s="37" customFormat="1" ht="21.75" customHeight="1" thickTop="1" thickBot="1" x14ac:dyDescent="0.3">
      <c r="A91" s="8" t="s">
        <v>5</v>
      </c>
      <c r="B91" s="185" t="s">
        <v>100</v>
      </c>
      <c r="C91" s="185"/>
      <c r="D91" s="185"/>
      <c r="E91" s="185"/>
      <c r="F91" s="185"/>
      <c r="G91" s="185"/>
      <c r="H91" s="185"/>
      <c r="I91" s="185"/>
      <c r="J91" s="35">
        <v>0</v>
      </c>
      <c r="K91" s="50">
        <f t="shared" si="2"/>
        <v>0</v>
      </c>
      <c r="L91" s="50"/>
      <c r="M91" s="50"/>
    </row>
    <row r="92" spans="1:13" s="37" customFormat="1" ht="21.75" customHeight="1" thickTop="1" thickBot="1" x14ac:dyDescent="0.3">
      <c r="A92" s="8" t="s">
        <v>6</v>
      </c>
      <c r="B92" s="185" t="s">
        <v>101</v>
      </c>
      <c r="C92" s="185"/>
      <c r="D92" s="185"/>
      <c r="E92" s="185"/>
      <c r="F92" s="185"/>
      <c r="G92" s="185"/>
      <c r="H92" s="185"/>
      <c r="I92" s="185"/>
      <c r="J92" s="35">
        <v>0</v>
      </c>
      <c r="K92" s="65">
        <f t="shared" si="2"/>
        <v>0</v>
      </c>
      <c r="L92" s="50"/>
      <c r="M92" s="50"/>
    </row>
    <row r="93" spans="1:13" s="37" customFormat="1" ht="21.75" customHeight="1" thickTop="1" thickBot="1" x14ac:dyDescent="0.3">
      <c r="A93" s="195" t="s">
        <v>11</v>
      </c>
      <c r="B93" s="195"/>
      <c r="C93" s="195"/>
      <c r="D93" s="195"/>
      <c r="E93" s="195"/>
      <c r="F93" s="195"/>
      <c r="G93" s="195"/>
      <c r="H93" s="195"/>
      <c r="I93" s="195"/>
      <c r="J93" s="28">
        <f>SUM(J87:J92)</f>
        <v>0</v>
      </c>
      <c r="K93" s="51">
        <f>SUM(K87:K92)</f>
        <v>0</v>
      </c>
      <c r="L93" s="51"/>
      <c r="M93" s="51"/>
    </row>
    <row r="94" spans="1:13" s="37" customFormat="1" ht="21.75" customHeight="1" thickTop="1" thickBot="1" x14ac:dyDescent="0.3">
      <c r="A94" s="202"/>
      <c r="B94" s="187"/>
      <c r="C94" s="187"/>
      <c r="D94" s="187"/>
      <c r="E94" s="187"/>
      <c r="F94" s="187"/>
      <c r="G94" s="187"/>
      <c r="H94" s="187"/>
      <c r="I94" s="187"/>
      <c r="J94" s="187"/>
      <c r="K94" s="188"/>
    </row>
    <row r="95" spans="1:13" s="37" customFormat="1" ht="21.75" customHeight="1" thickTop="1" thickBot="1" x14ac:dyDescent="0.3">
      <c r="A95" s="136" t="s">
        <v>52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70"/>
      <c r="L95" s="8" t="s">
        <v>137</v>
      </c>
      <c r="M95" s="8" t="s">
        <v>139</v>
      </c>
    </row>
    <row r="96" spans="1:13" s="37" customFormat="1" ht="21.75" customHeight="1" thickTop="1" thickBot="1" x14ac:dyDescent="0.3">
      <c r="A96" s="8" t="s">
        <v>1</v>
      </c>
      <c r="B96" s="199" t="s">
        <v>102</v>
      </c>
      <c r="C96" s="200"/>
      <c r="D96" s="200"/>
      <c r="E96" s="200"/>
      <c r="F96" s="200"/>
      <c r="G96" s="200"/>
      <c r="H96" s="200"/>
      <c r="I96" s="200"/>
      <c r="J96" s="201"/>
      <c r="K96" s="50">
        <v>0</v>
      </c>
      <c r="L96" s="50"/>
      <c r="M96" s="50"/>
    </row>
    <row r="97" spans="1:13" s="37" customFormat="1" ht="21.75" customHeight="1" thickTop="1" thickBot="1" x14ac:dyDescent="0.3">
      <c r="A97" s="8"/>
      <c r="B97" s="203" t="s">
        <v>11</v>
      </c>
      <c r="C97" s="204"/>
      <c r="D97" s="204"/>
      <c r="E97" s="204"/>
      <c r="F97" s="204"/>
      <c r="G97" s="204"/>
      <c r="H97" s="204"/>
      <c r="I97" s="204"/>
      <c r="J97" s="205"/>
      <c r="K97" s="50">
        <f>K96</f>
        <v>0</v>
      </c>
      <c r="L97" s="50"/>
      <c r="M97" s="50"/>
    </row>
    <row r="98" spans="1:13" s="37" customFormat="1" ht="25.9" customHeight="1" thickTop="1" thickBot="1" x14ac:dyDescent="0.3">
      <c r="A98" s="155"/>
      <c r="B98" s="187"/>
      <c r="C98" s="187"/>
      <c r="D98" s="187"/>
      <c r="E98" s="187"/>
      <c r="F98" s="187"/>
      <c r="G98" s="187"/>
      <c r="H98" s="187"/>
      <c r="I98" s="187"/>
      <c r="J98" s="187"/>
      <c r="K98" s="188"/>
    </row>
    <row r="99" spans="1:13" s="37" customFormat="1" ht="21.75" customHeight="1" thickTop="1" thickBot="1" x14ac:dyDescent="0.3">
      <c r="A99" s="113" t="s">
        <v>30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8" t="s">
        <v>137</v>
      </c>
      <c r="M99" s="8" t="s">
        <v>139</v>
      </c>
    </row>
    <row r="100" spans="1:13" s="37" customFormat="1" ht="21.75" customHeight="1" thickTop="1" thickBot="1" x14ac:dyDescent="0.3">
      <c r="A100" s="8" t="s">
        <v>12</v>
      </c>
      <c r="B100" s="199" t="s">
        <v>103</v>
      </c>
      <c r="C100" s="200"/>
      <c r="D100" s="200"/>
      <c r="E100" s="200"/>
      <c r="F100" s="200"/>
      <c r="G100" s="200"/>
      <c r="H100" s="200"/>
      <c r="I100" s="200"/>
      <c r="J100" s="201"/>
      <c r="K100" s="50">
        <f>K93</f>
        <v>0</v>
      </c>
      <c r="L100" s="50"/>
      <c r="M100" s="50"/>
    </row>
    <row r="101" spans="1:13" s="37" customFormat="1" ht="21.75" customHeight="1" thickTop="1" thickBot="1" x14ac:dyDescent="0.3">
      <c r="A101" s="8" t="s">
        <v>17</v>
      </c>
      <c r="B101" s="199" t="s">
        <v>104</v>
      </c>
      <c r="C101" s="200"/>
      <c r="D101" s="200"/>
      <c r="E101" s="200"/>
      <c r="F101" s="200"/>
      <c r="G101" s="200"/>
      <c r="H101" s="200"/>
      <c r="I101" s="200"/>
      <c r="J101" s="201"/>
      <c r="K101" s="50">
        <f>K97</f>
        <v>0</v>
      </c>
      <c r="L101" s="50"/>
      <c r="M101" s="50"/>
    </row>
    <row r="102" spans="1:13" s="37" customFormat="1" ht="21.75" customHeight="1" thickTop="1" thickBot="1" x14ac:dyDescent="0.3">
      <c r="A102" s="8"/>
      <c r="B102" s="113" t="s">
        <v>11</v>
      </c>
      <c r="C102" s="113"/>
      <c r="D102" s="113"/>
      <c r="E102" s="113"/>
      <c r="F102" s="113"/>
      <c r="G102" s="113"/>
      <c r="H102" s="113"/>
      <c r="I102" s="113"/>
      <c r="J102" s="113"/>
      <c r="K102" s="55">
        <f>SUM(K100:K101)</f>
        <v>0</v>
      </c>
      <c r="L102" s="55"/>
      <c r="M102" s="55"/>
    </row>
    <row r="103" spans="1:13" s="37" customFormat="1" ht="21.75" customHeight="1" thickTop="1" thickBot="1" x14ac:dyDescent="0.3">
      <c r="A103" s="155"/>
      <c r="B103" s="187"/>
      <c r="C103" s="187"/>
      <c r="D103" s="187"/>
      <c r="E103" s="187"/>
      <c r="F103" s="187"/>
      <c r="G103" s="187"/>
      <c r="H103" s="187"/>
      <c r="I103" s="187"/>
      <c r="J103" s="187"/>
      <c r="K103" s="188"/>
    </row>
    <row r="104" spans="1:13" s="1" customFormat="1" ht="21.75" customHeight="1" thickTop="1" thickBot="1" x14ac:dyDescent="0.3">
      <c r="A104" s="136" t="s">
        <v>53</v>
      </c>
      <c r="B104" s="169"/>
      <c r="C104" s="169"/>
      <c r="D104" s="169"/>
      <c r="E104" s="169"/>
      <c r="F104" s="169"/>
      <c r="G104" s="169"/>
      <c r="H104" s="169"/>
      <c r="I104" s="169"/>
      <c r="J104" s="170"/>
      <c r="K104" s="8" t="s">
        <v>0</v>
      </c>
      <c r="L104" s="8" t="s">
        <v>137</v>
      </c>
      <c r="M104" s="8" t="s">
        <v>139</v>
      </c>
    </row>
    <row r="105" spans="1:13" s="1" customFormat="1" ht="21.75" customHeight="1" thickTop="1" thickBot="1" x14ac:dyDescent="0.3">
      <c r="A105" s="8" t="s">
        <v>1</v>
      </c>
      <c r="B105" s="185" t="s">
        <v>149</v>
      </c>
      <c r="C105" s="185"/>
      <c r="D105" s="185"/>
      <c r="E105" s="185"/>
      <c r="F105" s="185"/>
      <c r="G105" s="185"/>
      <c r="H105" s="185"/>
      <c r="I105" s="185"/>
      <c r="J105" s="185"/>
      <c r="K105" s="66">
        <f>Uniforme!F15</f>
        <v>0</v>
      </c>
      <c r="L105" s="50"/>
      <c r="M105" s="50"/>
    </row>
    <row r="106" spans="1:13" s="1" customFormat="1" ht="21.75" customHeight="1" thickTop="1" thickBot="1" x14ac:dyDescent="0.3">
      <c r="A106" s="8" t="s">
        <v>2</v>
      </c>
      <c r="B106" s="185" t="s">
        <v>105</v>
      </c>
      <c r="C106" s="185"/>
      <c r="D106" s="185"/>
      <c r="E106" s="213" t="s">
        <v>122</v>
      </c>
      <c r="F106" s="213"/>
      <c r="G106" s="213"/>
      <c r="H106" s="213"/>
      <c r="I106" s="213"/>
      <c r="J106" s="213"/>
      <c r="K106" s="66">
        <v>0</v>
      </c>
      <c r="L106" s="50"/>
      <c r="M106" s="50"/>
    </row>
    <row r="107" spans="1:13" s="1" customFormat="1" ht="21.75" customHeight="1" thickTop="1" thickBot="1" x14ac:dyDescent="0.3">
      <c r="A107" s="8" t="s">
        <v>3</v>
      </c>
      <c r="B107" s="185" t="s">
        <v>106</v>
      </c>
      <c r="C107" s="185"/>
      <c r="D107" s="185"/>
      <c r="E107" s="213" t="s">
        <v>122</v>
      </c>
      <c r="F107" s="213"/>
      <c r="G107" s="213"/>
      <c r="H107" s="213"/>
      <c r="I107" s="213"/>
      <c r="J107" s="213"/>
      <c r="K107" s="66">
        <v>0</v>
      </c>
      <c r="L107" s="50"/>
      <c r="M107" s="50"/>
    </row>
    <row r="108" spans="1:13" s="1" customFormat="1" ht="21.75" customHeight="1" thickTop="1" thickBot="1" x14ac:dyDescent="0.3">
      <c r="A108" s="113" t="s">
        <v>4</v>
      </c>
      <c r="B108" s="214" t="s">
        <v>9</v>
      </c>
      <c r="C108" s="214"/>
      <c r="D108" s="215" t="s">
        <v>147</v>
      </c>
      <c r="E108" s="215"/>
      <c r="F108" s="215"/>
      <c r="G108" s="215"/>
      <c r="H108" s="215"/>
      <c r="I108" s="215"/>
      <c r="J108" s="215"/>
      <c r="K108" s="72">
        <f>EPI´s!F9</f>
        <v>0</v>
      </c>
      <c r="L108" s="50"/>
      <c r="M108" s="50"/>
    </row>
    <row r="109" spans="1:13" s="1" customFormat="1" ht="21.75" customHeight="1" thickTop="1" thickBot="1" x14ac:dyDescent="0.3">
      <c r="A109" s="113"/>
      <c r="B109" s="214"/>
      <c r="C109" s="214"/>
      <c r="D109" s="216" t="s">
        <v>117</v>
      </c>
      <c r="E109" s="216"/>
      <c r="F109" s="216"/>
      <c r="G109" s="216"/>
      <c r="H109" s="216"/>
      <c r="I109" s="216"/>
      <c r="J109" s="216"/>
      <c r="K109" s="66">
        <v>0</v>
      </c>
      <c r="L109" s="50"/>
      <c r="M109" s="50"/>
    </row>
    <row r="110" spans="1:13" s="37" customFormat="1" ht="21.75" customHeight="1" thickTop="1" thickBot="1" x14ac:dyDescent="0.3">
      <c r="A110" s="136" t="s">
        <v>54</v>
      </c>
      <c r="B110" s="169"/>
      <c r="C110" s="169"/>
      <c r="D110" s="169"/>
      <c r="E110" s="169"/>
      <c r="F110" s="169"/>
      <c r="G110" s="169"/>
      <c r="H110" s="169"/>
      <c r="I110" s="169"/>
      <c r="J110" s="170"/>
      <c r="K110" s="55">
        <f>SUM(K105:K109)</f>
        <v>0</v>
      </c>
      <c r="L110" s="55"/>
      <c r="M110" s="55"/>
    </row>
    <row r="111" spans="1:13" s="37" customFormat="1" ht="21.75" customHeight="1" thickTop="1" thickBot="1" x14ac:dyDescent="0.3">
      <c r="A111" s="155" t="s">
        <v>55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8"/>
    </row>
    <row r="112" spans="1:13" s="37" customFormat="1" ht="21.75" customHeight="1" thickTop="1" thickBot="1" x14ac:dyDescent="0.3">
      <c r="A112" s="136" t="s">
        <v>56</v>
      </c>
      <c r="B112" s="169"/>
      <c r="C112" s="169"/>
      <c r="D112" s="169"/>
      <c r="E112" s="169"/>
      <c r="F112" s="169"/>
      <c r="G112" s="169"/>
      <c r="H112" s="169"/>
      <c r="I112" s="169"/>
      <c r="J112" s="170"/>
      <c r="K112" s="8" t="s">
        <v>134</v>
      </c>
      <c r="L112" s="8" t="s">
        <v>137</v>
      </c>
      <c r="M112" s="8" t="s">
        <v>139</v>
      </c>
    </row>
    <row r="113" spans="1:13" s="37" customFormat="1" ht="21.75" customHeight="1" thickTop="1" thickBot="1" x14ac:dyDescent="0.3">
      <c r="A113" s="8" t="s">
        <v>1</v>
      </c>
      <c r="B113" s="13" t="s">
        <v>107</v>
      </c>
      <c r="C113" s="13"/>
      <c r="D113" s="13"/>
      <c r="E113" s="13"/>
      <c r="F113" s="13"/>
      <c r="G113" s="13"/>
      <c r="H113" s="13"/>
      <c r="I113" s="13"/>
      <c r="J113" s="36">
        <v>0</v>
      </c>
      <c r="K113" s="50">
        <f>K134*J113</f>
        <v>0</v>
      </c>
      <c r="L113" s="50"/>
      <c r="M113" s="50"/>
    </row>
    <row r="114" spans="1:13" s="37" customFormat="1" ht="21.75" customHeight="1" thickTop="1" thickBot="1" x14ac:dyDescent="0.3">
      <c r="A114" s="8" t="s">
        <v>2</v>
      </c>
      <c r="B114" s="13" t="s">
        <v>18</v>
      </c>
      <c r="C114" s="13"/>
      <c r="D114" s="13"/>
      <c r="E114" s="13"/>
      <c r="F114" s="13"/>
      <c r="G114" s="13"/>
      <c r="H114" s="13"/>
      <c r="I114" s="13"/>
      <c r="J114" s="36">
        <v>0</v>
      </c>
      <c r="K114" s="50">
        <f>(K134+K113)*J114</f>
        <v>0</v>
      </c>
      <c r="L114" s="50"/>
      <c r="M114" s="50"/>
    </row>
    <row r="115" spans="1:13" s="37" customFormat="1" ht="21.75" customHeight="1" thickTop="1" thickBot="1" x14ac:dyDescent="0.3">
      <c r="A115" s="113" t="s">
        <v>3</v>
      </c>
      <c r="B115" s="13" t="s">
        <v>108</v>
      </c>
      <c r="C115" s="13"/>
      <c r="D115" s="13"/>
      <c r="E115" s="13"/>
      <c r="F115" s="13"/>
      <c r="G115" s="13"/>
      <c r="H115" s="13"/>
      <c r="I115" s="26" t="s">
        <v>132</v>
      </c>
      <c r="K115" s="55">
        <f>SUM(K113:K114)</f>
        <v>0</v>
      </c>
      <c r="L115" s="55"/>
      <c r="M115" s="55"/>
    </row>
    <row r="116" spans="1:13" s="37" customFormat="1" ht="21.75" customHeight="1" thickTop="1" thickBot="1" x14ac:dyDescent="0.3">
      <c r="A116" s="113"/>
      <c r="B116" s="13"/>
      <c r="C116" s="15" t="s">
        <v>115</v>
      </c>
      <c r="D116" s="15"/>
      <c r="E116" s="15"/>
      <c r="F116" s="206" t="s">
        <v>123</v>
      </c>
      <c r="G116" s="174"/>
      <c r="H116" s="175"/>
      <c r="I116" s="27">
        <v>0</v>
      </c>
      <c r="J116" s="207">
        <f>I120</f>
        <v>0</v>
      </c>
      <c r="K116" s="56">
        <f>($K$134+$K$113+$K$114)/(1-$J$116)*I116</f>
        <v>0</v>
      </c>
      <c r="L116" s="56"/>
      <c r="M116" s="56"/>
    </row>
    <row r="117" spans="1:13" s="37" customFormat="1" ht="21.75" customHeight="1" thickTop="1" thickBot="1" x14ac:dyDescent="0.3">
      <c r="A117" s="113"/>
      <c r="B117" s="13"/>
      <c r="C117" s="15"/>
      <c r="D117" s="15"/>
      <c r="E117" s="15"/>
      <c r="F117" s="206" t="s">
        <v>124</v>
      </c>
      <c r="G117" s="174"/>
      <c r="H117" s="175"/>
      <c r="I117" s="27">
        <v>0</v>
      </c>
      <c r="J117" s="208"/>
      <c r="K117" s="56">
        <f t="shared" ref="K117:K119" si="3">($K$134+$K$113+$K$114)/(1-$J$116)*I117</f>
        <v>0</v>
      </c>
      <c r="L117" s="56"/>
      <c r="M117" s="56"/>
    </row>
    <row r="118" spans="1:13" s="37" customFormat="1" ht="21.75" customHeight="1" thickTop="1" thickBot="1" x14ac:dyDescent="0.3">
      <c r="A118" s="113"/>
      <c r="B118" s="13"/>
      <c r="C118" s="13"/>
      <c r="D118" s="13"/>
      <c r="E118" s="13"/>
      <c r="F118" s="210" t="s">
        <v>125</v>
      </c>
      <c r="G118" s="211"/>
      <c r="H118" s="212"/>
      <c r="I118" s="27">
        <v>0</v>
      </c>
      <c r="J118" s="208"/>
      <c r="K118" s="56">
        <f t="shared" si="3"/>
        <v>0</v>
      </c>
      <c r="L118" s="56"/>
      <c r="M118" s="56"/>
    </row>
    <row r="119" spans="1:13" s="37" customFormat="1" ht="21.75" customHeight="1" thickTop="1" thickBot="1" x14ac:dyDescent="0.3">
      <c r="A119" s="113"/>
      <c r="B119" s="15"/>
      <c r="C119" s="15" t="s">
        <v>116</v>
      </c>
      <c r="D119" s="15"/>
      <c r="E119" s="13"/>
      <c r="F119" s="206" t="s">
        <v>126</v>
      </c>
      <c r="G119" s="174"/>
      <c r="H119" s="175"/>
      <c r="I119" s="27">
        <v>0</v>
      </c>
      <c r="J119" s="209"/>
      <c r="K119" s="56">
        <f t="shared" si="3"/>
        <v>0</v>
      </c>
      <c r="L119" s="56"/>
      <c r="M119" s="56"/>
    </row>
    <row r="120" spans="1:13" s="37" customFormat="1" ht="21.75" customHeight="1" thickTop="1" thickBot="1" x14ac:dyDescent="0.3">
      <c r="A120" s="10" t="s">
        <v>57</v>
      </c>
      <c r="B120" s="16"/>
      <c r="C120" s="16"/>
      <c r="D120" s="16"/>
      <c r="E120" s="16"/>
      <c r="F120" s="16"/>
      <c r="G120" s="16"/>
      <c r="H120" s="16"/>
      <c r="I120" s="28">
        <f>SUM(I116:I119)</f>
        <v>0</v>
      </c>
      <c r="J120" s="28">
        <f>J113+J114+J116</f>
        <v>0</v>
      </c>
      <c r="K120" s="55">
        <f>SUM(K115:K119)</f>
        <v>0</v>
      </c>
      <c r="L120" s="55"/>
      <c r="M120" s="55"/>
    </row>
    <row r="121" spans="1:13" s="37" customFormat="1" ht="37.15" customHeight="1" thickTop="1" thickBot="1" x14ac:dyDescent="0.3">
      <c r="A121" s="230" t="s">
        <v>58</v>
      </c>
      <c r="B121" s="231"/>
      <c r="C121" s="231"/>
      <c r="D121" s="231"/>
      <c r="E121" s="231"/>
      <c r="F121" s="231"/>
      <c r="G121" s="231"/>
      <c r="H121" s="231"/>
      <c r="I121" s="231"/>
      <c r="J121" s="231"/>
      <c r="K121" s="232"/>
    </row>
    <row r="122" spans="1:13" s="37" customFormat="1" ht="21.6" hidden="1" customHeight="1" x14ac:dyDescent="0.25">
      <c r="A122" s="233"/>
      <c r="B122" s="234"/>
      <c r="C122" s="234"/>
      <c r="D122" s="234"/>
      <c r="E122" s="234"/>
      <c r="F122" s="234"/>
      <c r="G122" s="234"/>
      <c r="H122" s="234"/>
      <c r="I122" s="234"/>
      <c r="J122" s="234"/>
      <c r="K122" s="235"/>
    </row>
    <row r="123" spans="1:13" s="37" customFormat="1" ht="21.6" hidden="1" customHeight="1" x14ac:dyDescent="0.25">
      <c r="A123" s="233"/>
      <c r="B123" s="234"/>
      <c r="C123" s="234"/>
      <c r="D123" s="234"/>
      <c r="E123" s="234"/>
      <c r="F123" s="234"/>
      <c r="G123" s="234"/>
      <c r="H123" s="234"/>
      <c r="I123" s="234"/>
      <c r="J123" s="234"/>
      <c r="K123" s="235"/>
    </row>
    <row r="124" spans="1:13" s="37" customFormat="1" ht="21.6" hidden="1" customHeight="1" x14ac:dyDescent="0.25">
      <c r="A124" s="233"/>
      <c r="B124" s="234"/>
      <c r="C124" s="234"/>
      <c r="D124" s="234"/>
      <c r="E124" s="234"/>
      <c r="F124" s="234"/>
      <c r="G124" s="234"/>
      <c r="H124" s="234"/>
      <c r="I124" s="234"/>
      <c r="J124" s="234"/>
      <c r="K124" s="235"/>
    </row>
    <row r="125" spans="1:13" s="37" customFormat="1" ht="21.6" hidden="1" customHeight="1" x14ac:dyDescent="0.25">
      <c r="A125" s="233"/>
      <c r="B125" s="234"/>
      <c r="C125" s="234"/>
      <c r="D125" s="234"/>
      <c r="E125" s="234"/>
      <c r="F125" s="234"/>
      <c r="G125" s="234"/>
      <c r="H125" s="234"/>
      <c r="I125" s="234"/>
      <c r="J125" s="234"/>
      <c r="K125" s="235"/>
    </row>
    <row r="126" spans="1:13" s="1" customFormat="1" ht="21.6" hidden="1" customHeight="1" x14ac:dyDescent="0.25">
      <c r="A126" s="236"/>
      <c r="B126" s="237"/>
      <c r="C126" s="237"/>
      <c r="D126" s="237"/>
      <c r="E126" s="237"/>
      <c r="F126" s="237"/>
      <c r="G126" s="237"/>
      <c r="H126" s="237"/>
      <c r="I126" s="237"/>
      <c r="J126" s="237"/>
      <c r="K126" s="238"/>
    </row>
    <row r="127" spans="1:13" s="1" customFormat="1" ht="21.75" customHeight="1" thickTop="1" thickBot="1" x14ac:dyDescent="0.3">
      <c r="A127" s="136" t="s">
        <v>31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70"/>
      <c r="L127" s="55"/>
      <c r="M127" s="55"/>
    </row>
    <row r="128" spans="1:13" s="1" customFormat="1" ht="21.75" customHeight="1" thickTop="1" thickBot="1" x14ac:dyDescent="0.3">
      <c r="A128" s="239" t="s">
        <v>59</v>
      </c>
      <c r="B128" s="240"/>
      <c r="C128" s="240"/>
      <c r="D128" s="240"/>
      <c r="E128" s="240"/>
      <c r="F128" s="240"/>
      <c r="G128" s="240"/>
      <c r="H128" s="240"/>
      <c r="I128" s="240"/>
      <c r="J128" s="241"/>
      <c r="K128" s="8" t="s">
        <v>0</v>
      </c>
      <c r="L128" s="8" t="s">
        <v>137</v>
      </c>
      <c r="M128" s="8" t="s">
        <v>139</v>
      </c>
    </row>
    <row r="129" spans="1:13" s="1" customFormat="1" ht="21.75" customHeight="1" thickTop="1" thickBot="1" x14ac:dyDescent="0.3">
      <c r="A129" s="8" t="s">
        <v>1</v>
      </c>
      <c r="B129" s="226" t="s">
        <v>109</v>
      </c>
      <c r="C129" s="164"/>
      <c r="D129" s="164"/>
      <c r="E129" s="164"/>
      <c r="F129" s="164"/>
      <c r="G129" s="164"/>
      <c r="H129" s="164"/>
      <c r="I129" s="164"/>
      <c r="J129" s="165"/>
      <c r="K129" s="50">
        <f>K32</f>
        <v>0</v>
      </c>
      <c r="L129" s="50"/>
      <c r="M129" s="50"/>
    </row>
    <row r="130" spans="1:13" s="1" customFormat="1" ht="21.75" customHeight="1" thickTop="1" thickBot="1" x14ac:dyDescent="0.3">
      <c r="A130" s="8" t="s">
        <v>2</v>
      </c>
      <c r="B130" s="242" t="s">
        <v>110</v>
      </c>
      <c r="C130" s="242"/>
      <c r="D130" s="242"/>
      <c r="E130" s="242"/>
      <c r="F130" s="242"/>
      <c r="G130" s="242"/>
      <c r="H130" s="242"/>
      <c r="I130" s="242"/>
      <c r="J130" s="242"/>
      <c r="K130" s="50">
        <f>K72</f>
        <v>0</v>
      </c>
      <c r="L130" s="50"/>
      <c r="M130" s="50"/>
    </row>
    <row r="131" spans="1:13" s="1" customFormat="1" ht="21.75" customHeight="1" thickTop="1" thickBot="1" x14ac:dyDescent="0.3">
      <c r="A131" s="8" t="s">
        <v>3</v>
      </c>
      <c r="B131" s="226" t="s">
        <v>111</v>
      </c>
      <c r="C131" s="164"/>
      <c r="D131" s="164"/>
      <c r="E131" s="164"/>
      <c r="F131" s="164"/>
      <c r="G131" s="164"/>
      <c r="H131" s="164"/>
      <c r="I131" s="164"/>
      <c r="J131" s="165"/>
      <c r="K131" s="50">
        <f>K81</f>
        <v>0</v>
      </c>
      <c r="L131" s="50"/>
      <c r="M131" s="50"/>
    </row>
    <row r="132" spans="1:13" s="1" customFormat="1" ht="21.75" customHeight="1" thickTop="1" thickBot="1" x14ac:dyDescent="0.3">
      <c r="A132" s="8" t="s">
        <v>4</v>
      </c>
      <c r="B132" s="226" t="s">
        <v>112</v>
      </c>
      <c r="C132" s="164"/>
      <c r="D132" s="164"/>
      <c r="E132" s="164"/>
      <c r="F132" s="164"/>
      <c r="G132" s="164"/>
      <c r="H132" s="164"/>
      <c r="I132" s="164"/>
      <c r="J132" s="165"/>
      <c r="K132" s="50">
        <f>K102</f>
        <v>0</v>
      </c>
      <c r="L132" s="50"/>
      <c r="M132" s="50"/>
    </row>
    <row r="133" spans="1:13" s="1" customFormat="1" ht="21.75" customHeight="1" thickTop="1" thickBot="1" x14ac:dyDescent="0.3">
      <c r="A133" s="8" t="s">
        <v>5</v>
      </c>
      <c r="B133" s="226" t="s">
        <v>113</v>
      </c>
      <c r="C133" s="164"/>
      <c r="D133" s="164"/>
      <c r="E133" s="164"/>
      <c r="F133" s="164"/>
      <c r="G133" s="164"/>
      <c r="H133" s="164"/>
      <c r="I133" s="164"/>
      <c r="J133" s="165"/>
      <c r="K133" s="50">
        <f>K110</f>
        <v>0</v>
      </c>
      <c r="L133" s="50"/>
      <c r="M133" s="50"/>
    </row>
    <row r="134" spans="1:13" s="1" customFormat="1" ht="21.75" customHeight="1" thickTop="1" thickBot="1" x14ac:dyDescent="0.3">
      <c r="A134" s="136" t="s">
        <v>60</v>
      </c>
      <c r="B134" s="136"/>
      <c r="C134" s="136"/>
      <c r="D134" s="136"/>
      <c r="E134" s="136"/>
      <c r="F134" s="136"/>
      <c r="G134" s="136"/>
      <c r="H134" s="136"/>
      <c r="I134" s="136"/>
      <c r="J134" s="136"/>
      <c r="K134" s="55">
        <f>SUM(K129:K133)</f>
        <v>0</v>
      </c>
      <c r="L134" s="55"/>
      <c r="M134" s="55"/>
    </row>
    <row r="135" spans="1:13" s="37" customFormat="1" ht="21.75" customHeight="1" thickTop="1" thickBot="1" x14ac:dyDescent="0.3">
      <c r="A135" s="8" t="s">
        <v>6</v>
      </c>
      <c r="B135" s="226" t="s">
        <v>114</v>
      </c>
      <c r="C135" s="164"/>
      <c r="D135" s="164"/>
      <c r="E135" s="164"/>
      <c r="F135" s="164"/>
      <c r="G135" s="164"/>
      <c r="H135" s="164"/>
      <c r="I135" s="164"/>
      <c r="J135" s="165"/>
      <c r="K135" s="50">
        <f>K120</f>
        <v>0</v>
      </c>
      <c r="L135" s="50"/>
      <c r="M135" s="50"/>
    </row>
    <row r="136" spans="1:13" s="1" customFormat="1" ht="34.15" customHeight="1" thickTop="1" thickBot="1" x14ac:dyDescent="0.3">
      <c r="A136" s="227" t="s">
        <v>61</v>
      </c>
      <c r="B136" s="228"/>
      <c r="C136" s="228"/>
      <c r="D136" s="228"/>
      <c r="E136" s="228"/>
      <c r="F136" s="228"/>
      <c r="G136" s="228"/>
      <c r="H136" s="228"/>
      <c r="I136" s="228"/>
      <c r="J136" s="229"/>
      <c r="K136" s="57">
        <f>K134+K135</f>
        <v>0</v>
      </c>
      <c r="L136" s="57"/>
      <c r="M136" s="57"/>
    </row>
    <row r="137" spans="1:13" s="1" customFormat="1" ht="21.75" customHeight="1" thickTop="1" thickBot="1" x14ac:dyDescent="0.3">
      <c r="A137" s="2"/>
      <c r="B137" s="11"/>
      <c r="C137" s="11"/>
      <c r="D137" s="11"/>
      <c r="E137" s="11"/>
      <c r="F137" s="11"/>
      <c r="G137" s="11"/>
      <c r="H137" s="11"/>
      <c r="I137" s="11"/>
      <c r="J137" s="11"/>
      <c r="K137" s="41"/>
    </row>
    <row r="138" spans="1:13" s="1" customFormat="1" ht="21.75" customHeight="1" thickTop="1" thickBot="1" x14ac:dyDescent="0.3">
      <c r="A138" s="113" t="s">
        <v>62</v>
      </c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64"/>
    </row>
    <row r="139" spans="1:13" s="1" customFormat="1" ht="45" customHeight="1" thickTop="1" thickBot="1" x14ac:dyDescent="0.3">
      <c r="A139" s="220" t="s">
        <v>63</v>
      </c>
      <c r="B139" s="220"/>
      <c r="C139" s="220"/>
      <c r="D139" s="221" t="s">
        <v>118</v>
      </c>
      <c r="E139" s="221"/>
      <c r="F139" s="221" t="s">
        <v>127</v>
      </c>
      <c r="G139" s="221"/>
      <c r="H139" s="221" t="s">
        <v>131</v>
      </c>
      <c r="I139" s="221"/>
      <c r="J139" s="38" t="s">
        <v>133</v>
      </c>
      <c r="K139" s="58" t="s">
        <v>135</v>
      </c>
      <c r="L139" s="58" t="s">
        <v>138</v>
      </c>
      <c r="M139" s="58" t="s">
        <v>138</v>
      </c>
    </row>
    <row r="140" spans="1:13" s="1" customFormat="1" ht="21.75" customHeight="1" thickTop="1" thickBot="1" x14ac:dyDescent="0.3">
      <c r="A140" s="222" t="s">
        <v>142</v>
      </c>
      <c r="B140" s="222"/>
      <c r="C140" s="222"/>
      <c r="D140" s="223">
        <f>K136</f>
        <v>0</v>
      </c>
      <c r="E140" s="223"/>
      <c r="F140" s="224">
        <v>1</v>
      </c>
      <c r="G140" s="225"/>
      <c r="H140" s="223">
        <f>ROUND((D140*F140),2)</f>
        <v>0</v>
      </c>
      <c r="I140" s="223"/>
      <c r="J140" s="39">
        <v>3</v>
      </c>
      <c r="K140" s="59">
        <f>ROUND((H140*J140),2)</f>
        <v>0</v>
      </c>
      <c r="L140" s="59"/>
      <c r="M140" s="59"/>
    </row>
    <row r="141" spans="1:13" s="1" customFormat="1" ht="36.75" customHeight="1" thickTop="1" thickBot="1" x14ac:dyDescent="0.3">
      <c r="A141" s="217" t="s">
        <v>64</v>
      </c>
      <c r="B141" s="217"/>
      <c r="C141" s="217"/>
      <c r="D141" s="217"/>
      <c r="E141" s="217"/>
      <c r="F141" s="217"/>
      <c r="G141" s="217"/>
      <c r="H141" s="217"/>
      <c r="I141" s="217"/>
      <c r="J141" s="217"/>
      <c r="K141" s="60"/>
      <c r="L141" s="60"/>
      <c r="M141" s="60"/>
    </row>
    <row r="142" spans="1:13" s="1" customFormat="1" ht="36.75" customHeight="1" thickTop="1" thickBot="1" x14ac:dyDescent="0.3">
      <c r="A142" s="136" t="s">
        <v>65</v>
      </c>
      <c r="B142" s="169"/>
      <c r="C142" s="169"/>
      <c r="D142" s="169"/>
      <c r="E142" s="169"/>
      <c r="F142" s="169"/>
      <c r="G142" s="169"/>
      <c r="H142" s="169"/>
      <c r="I142" s="169"/>
      <c r="J142" s="169"/>
      <c r="K142" s="61"/>
      <c r="L142" s="61"/>
      <c r="M142" s="61"/>
    </row>
    <row r="143" spans="1:13" s="1" customFormat="1" ht="16.5" thickTop="1" x14ac:dyDescent="0.25">
      <c r="K143" s="62" t="s">
        <v>136</v>
      </c>
      <c r="L143" s="62" t="s">
        <v>136</v>
      </c>
      <c r="M143" s="62" t="s">
        <v>136</v>
      </c>
    </row>
    <row r="144" spans="1:13" s="1" customFormat="1" ht="15.75" x14ac:dyDescent="0.25">
      <c r="K144" s="1" t="e">
        <f>K136/K129</f>
        <v>#DIV/0!</v>
      </c>
    </row>
  </sheetData>
  <mergeCells count="133">
    <mergeCell ref="A141:J141"/>
    <mergeCell ref="A142:J142"/>
    <mergeCell ref="H26:J26"/>
    <mergeCell ref="A139:C139"/>
    <mergeCell ref="D139:E139"/>
    <mergeCell ref="F139:G139"/>
    <mergeCell ref="H139:I139"/>
    <mergeCell ref="A140:C140"/>
    <mergeCell ref="D140:E140"/>
    <mergeCell ref="F140:G140"/>
    <mergeCell ref="H140:I140"/>
    <mergeCell ref="B132:J132"/>
    <mergeCell ref="B133:J133"/>
    <mergeCell ref="A134:J134"/>
    <mergeCell ref="B135:J135"/>
    <mergeCell ref="A136:J136"/>
    <mergeCell ref="A138:K138"/>
    <mergeCell ref="A121:K126"/>
    <mergeCell ref="A127:K127"/>
    <mergeCell ref="A128:J128"/>
    <mergeCell ref="B129:J129"/>
    <mergeCell ref="B130:J130"/>
    <mergeCell ref="B131:J131"/>
    <mergeCell ref="A110:J110"/>
    <mergeCell ref="A111:K111"/>
    <mergeCell ref="A112:J112"/>
    <mergeCell ref="A115:A119"/>
    <mergeCell ref="F116:H116"/>
    <mergeCell ref="J116:J119"/>
    <mergeCell ref="F117:H117"/>
    <mergeCell ref="F118:H118"/>
    <mergeCell ref="F119:H119"/>
    <mergeCell ref="B106:D106"/>
    <mergeCell ref="E106:J106"/>
    <mergeCell ref="B107:D107"/>
    <mergeCell ref="E107:J107"/>
    <mergeCell ref="A108:A109"/>
    <mergeCell ref="B108:C109"/>
    <mergeCell ref="D108:J108"/>
    <mergeCell ref="D109:J109"/>
    <mergeCell ref="B100:J100"/>
    <mergeCell ref="B101:J101"/>
    <mergeCell ref="B102:J102"/>
    <mergeCell ref="A103:K103"/>
    <mergeCell ref="A104:J104"/>
    <mergeCell ref="B105:J105"/>
    <mergeCell ref="A94:K94"/>
    <mergeCell ref="A95:K95"/>
    <mergeCell ref="B96:J96"/>
    <mergeCell ref="B97:J97"/>
    <mergeCell ref="A98:K98"/>
    <mergeCell ref="A99:K99"/>
    <mergeCell ref="B88:I88"/>
    <mergeCell ref="B89:I89"/>
    <mergeCell ref="B90:I90"/>
    <mergeCell ref="B91:I91"/>
    <mergeCell ref="B92:I92"/>
    <mergeCell ref="A93:I93"/>
    <mergeCell ref="B80:I80"/>
    <mergeCell ref="A81:I81"/>
    <mergeCell ref="A82:K84"/>
    <mergeCell ref="A85:K85"/>
    <mergeCell ref="A86:K86"/>
    <mergeCell ref="B87:I87"/>
    <mergeCell ref="A74:K74"/>
    <mergeCell ref="B75:I75"/>
    <mergeCell ref="B76:I76"/>
    <mergeCell ref="B77:I77"/>
    <mergeCell ref="B78:I78"/>
    <mergeCell ref="B79:I79"/>
    <mergeCell ref="A68:K68"/>
    <mergeCell ref="B69:I69"/>
    <mergeCell ref="B70:I70"/>
    <mergeCell ref="B71:J71"/>
    <mergeCell ref="B72:I72"/>
    <mergeCell ref="A73:K73"/>
    <mergeCell ref="B61:J61"/>
    <mergeCell ref="B62:J62"/>
    <mergeCell ref="B63:J63"/>
    <mergeCell ref="B64:J64"/>
    <mergeCell ref="B65:J65"/>
    <mergeCell ref="A66:K67"/>
    <mergeCell ref="A55:K55"/>
    <mergeCell ref="B56:J56"/>
    <mergeCell ref="B57:J57"/>
    <mergeCell ref="B58:J58"/>
    <mergeCell ref="B59:J59"/>
    <mergeCell ref="B60:J60"/>
    <mergeCell ref="B48:I48"/>
    <mergeCell ref="B49:E49"/>
    <mergeCell ref="H49:I49"/>
    <mergeCell ref="G50:I50"/>
    <mergeCell ref="A51:I51"/>
    <mergeCell ref="A52:K54"/>
    <mergeCell ref="A42:K42"/>
    <mergeCell ref="B43:I43"/>
    <mergeCell ref="B44:I44"/>
    <mergeCell ref="B45:I45"/>
    <mergeCell ref="B46:I46"/>
    <mergeCell ref="B47:I47"/>
    <mergeCell ref="A35:K35"/>
    <mergeCell ref="A36:K36"/>
    <mergeCell ref="B37:I37"/>
    <mergeCell ref="B38:I38"/>
    <mergeCell ref="B39:I39"/>
    <mergeCell ref="A40:K41"/>
    <mergeCell ref="B28:J28"/>
    <mergeCell ref="B29:J29"/>
    <mergeCell ref="B30:J30"/>
    <mergeCell ref="A31:K31"/>
    <mergeCell ref="A32:J32"/>
    <mergeCell ref="A33:K34"/>
    <mergeCell ref="A15:K15"/>
    <mergeCell ref="B19:J19"/>
    <mergeCell ref="A20:K22"/>
    <mergeCell ref="A23:J23"/>
    <mergeCell ref="H25:J25"/>
    <mergeCell ref="A26:A27"/>
    <mergeCell ref="B26:D27"/>
    <mergeCell ref="K26:K27"/>
    <mergeCell ref="A1:I1"/>
    <mergeCell ref="A2:C2"/>
    <mergeCell ref="D2:I2"/>
    <mergeCell ref="A3:C3"/>
    <mergeCell ref="D3:I3"/>
    <mergeCell ref="A4:C4"/>
    <mergeCell ref="D4:F4"/>
    <mergeCell ref="H4:I4"/>
    <mergeCell ref="B7:E7"/>
    <mergeCell ref="F7:K7"/>
    <mergeCell ref="A5:C5"/>
    <mergeCell ref="D5:I5"/>
    <mergeCell ref="A12:K14"/>
  </mergeCells>
  <pageMargins left="0.511811024" right="0.511811024" top="0.78740157499999996" bottom="0.78740157499999996" header="0.31496062000000002" footer="0.31496062000000002"/>
  <pageSetup paperSize="9" scale="64" orientation="portrait" r:id="rId1"/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4"/>
  <sheetViews>
    <sheetView view="pageBreakPreview" topLeftCell="A85" zoomScale="95" zoomScaleNormal="69" zoomScaleSheetLayoutView="95" workbookViewId="0">
      <selection activeCell="D3" sqref="D3:I3"/>
    </sheetView>
  </sheetViews>
  <sheetFormatPr defaultColWidth="8.7109375" defaultRowHeight="15" x14ac:dyDescent="0.25"/>
  <cols>
    <col min="1" max="10" width="12.42578125" customWidth="1"/>
    <col min="11" max="11" width="18.140625" bestFit="1" customWidth="1"/>
    <col min="12" max="12" width="27.28515625" customWidth="1"/>
    <col min="13" max="13" width="24" customWidth="1"/>
    <col min="14" max="1022" width="12.42578125" customWidth="1"/>
  </cols>
  <sheetData>
    <row r="1" spans="1:13" s="1" customFormat="1" ht="21.75" customHeight="1" thickTop="1" thickBot="1" x14ac:dyDescent="0.3">
      <c r="A1" s="136" t="s">
        <v>179</v>
      </c>
      <c r="B1" s="136"/>
      <c r="C1" s="136"/>
      <c r="D1" s="136"/>
      <c r="E1" s="136"/>
      <c r="F1" s="136"/>
      <c r="G1" s="136"/>
      <c r="H1" s="136"/>
      <c r="I1" s="113"/>
      <c r="J1" s="29"/>
      <c r="K1" s="40"/>
    </row>
    <row r="2" spans="1:13" s="1" customFormat="1" ht="21.75" customHeight="1" thickTop="1" thickBot="1" x14ac:dyDescent="0.3">
      <c r="A2" s="137" t="s">
        <v>32</v>
      </c>
      <c r="B2" s="137"/>
      <c r="C2" s="137"/>
      <c r="D2" s="138"/>
      <c r="E2" s="138"/>
      <c r="F2" s="138"/>
      <c r="G2" s="138"/>
      <c r="H2" s="138"/>
      <c r="I2" s="139"/>
      <c r="J2" s="30"/>
      <c r="K2" s="41"/>
    </row>
    <row r="3" spans="1:13" s="1" customFormat="1" ht="21.75" customHeight="1" thickTop="1" thickBot="1" x14ac:dyDescent="0.3">
      <c r="A3" s="137" t="s">
        <v>33</v>
      </c>
      <c r="B3" s="137"/>
      <c r="C3" s="137"/>
      <c r="D3" s="140"/>
      <c r="E3" s="140"/>
      <c r="F3" s="140"/>
      <c r="G3" s="140"/>
      <c r="H3" s="140"/>
      <c r="I3" s="141"/>
      <c r="J3" s="30"/>
      <c r="K3" s="41"/>
    </row>
    <row r="4" spans="1:13" s="1" customFormat="1" ht="21.75" customHeight="1" thickTop="1" thickBot="1" x14ac:dyDescent="0.3">
      <c r="A4" s="137" t="s">
        <v>34</v>
      </c>
      <c r="B4" s="137"/>
      <c r="C4" s="137"/>
      <c r="D4" s="142"/>
      <c r="E4" s="143"/>
      <c r="F4" s="144"/>
      <c r="G4" s="23" t="s">
        <v>128</v>
      </c>
      <c r="H4" s="138"/>
      <c r="I4" s="139"/>
      <c r="J4" s="30"/>
      <c r="K4" s="41"/>
    </row>
    <row r="5" spans="1:13" s="1" customFormat="1" ht="21.75" customHeight="1" thickTop="1" thickBot="1" x14ac:dyDescent="0.3">
      <c r="A5" s="147" t="s">
        <v>35</v>
      </c>
      <c r="B5" s="147"/>
      <c r="C5" s="147"/>
      <c r="D5" s="148" t="s">
        <v>140</v>
      </c>
      <c r="E5" s="148"/>
      <c r="F5" s="148"/>
      <c r="G5" s="148"/>
      <c r="H5" s="148"/>
      <c r="I5" s="148"/>
      <c r="J5" s="31"/>
      <c r="K5" s="42"/>
    </row>
    <row r="6" spans="1:13" s="1" customFormat="1" ht="21.75" customHeight="1" thickTop="1" thickBot="1" x14ac:dyDescent="0.3">
      <c r="A6" s="2"/>
      <c r="B6" s="11"/>
      <c r="C6" s="11"/>
      <c r="D6" s="11"/>
      <c r="E6" s="11"/>
      <c r="F6" s="11"/>
      <c r="G6" s="11"/>
      <c r="H6" s="11"/>
      <c r="I6" s="11"/>
      <c r="J6" s="11"/>
      <c r="K6" s="41"/>
    </row>
    <row r="7" spans="1:13" s="1" customFormat="1" ht="21.75" customHeight="1" thickTop="1" thickBot="1" x14ac:dyDescent="0.3">
      <c r="A7" s="3" t="s">
        <v>36</v>
      </c>
      <c r="B7" s="145" t="s">
        <v>66</v>
      </c>
      <c r="C7" s="145"/>
      <c r="D7" s="145"/>
      <c r="E7" s="145"/>
      <c r="F7" s="146" t="s">
        <v>174</v>
      </c>
      <c r="G7" s="146"/>
      <c r="H7" s="146"/>
      <c r="I7" s="146"/>
      <c r="J7" s="146"/>
      <c r="K7" s="146"/>
    </row>
    <row r="8" spans="1:13" s="1" customFormat="1" ht="21.75" customHeight="1" thickTop="1" thickBot="1" x14ac:dyDescent="0.3">
      <c r="A8" s="3" t="s">
        <v>36</v>
      </c>
      <c r="B8" s="12" t="s">
        <v>67</v>
      </c>
      <c r="C8" s="12"/>
      <c r="D8" s="12"/>
      <c r="E8" s="12"/>
      <c r="F8" s="12"/>
      <c r="G8" s="12"/>
      <c r="H8" s="12"/>
      <c r="I8" s="12"/>
      <c r="J8" s="12"/>
      <c r="K8" s="43"/>
    </row>
    <row r="9" spans="1:13" s="1" customFormat="1" ht="21.75" customHeight="1" thickTop="1" thickBot="1" x14ac:dyDescent="0.3">
      <c r="A9" s="3" t="s">
        <v>36</v>
      </c>
      <c r="B9" s="13" t="s">
        <v>68</v>
      </c>
      <c r="C9" s="13"/>
      <c r="D9" s="13"/>
      <c r="E9" s="13"/>
      <c r="F9" s="13"/>
      <c r="G9" s="13"/>
      <c r="H9" s="13"/>
      <c r="I9" s="13"/>
      <c r="J9" s="13"/>
      <c r="K9" s="44">
        <v>2020</v>
      </c>
    </row>
    <row r="10" spans="1:13" s="1" customFormat="1" ht="21.75" customHeight="1" thickTop="1" thickBot="1" x14ac:dyDescent="0.3">
      <c r="A10" s="3" t="s">
        <v>36</v>
      </c>
      <c r="B10" s="13" t="s">
        <v>69</v>
      </c>
      <c r="C10" s="13"/>
      <c r="D10" s="13"/>
      <c r="E10" s="13"/>
      <c r="F10" s="13"/>
      <c r="G10" s="13"/>
      <c r="H10" s="13"/>
      <c r="I10" s="13"/>
      <c r="J10" s="13"/>
      <c r="K10" s="44" t="s">
        <v>141</v>
      </c>
    </row>
    <row r="11" spans="1:13" s="1" customFormat="1" ht="21.75" customHeight="1" thickTop="1" thickBot="1" x14ac:dyDescent="0.3">
      <c r="A11" s="3" t="s">
        <v>36</v>
      </c>
      <c r="B11" s="13" t="s">
        <v>70</v>
      </c>
      <c r="C11" s="13"/>
      <c r="D11" s="13"/>
      <c r="E11" s="13"/>
      <c r="F11" s="13"/>
      <c r="G11" s="13"/>
      <c r="H11" s="13"/>
      <c r="I11" s="13"/>
      <c r="J11" s="13"/>
      <c r="K11" s="45">
        <v>1</v>
      </c>
    </row>
    <row r="12" spans="1:13" s="1" customFormat="1" ht="21.75" customHeight="1" thickTop="1" thickBot="1" x14ac:dyDescent="0.3">
      <c r="A12" s="149" t="s">
        <v>37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1"/>
    </row>
    <row r="13" spans="1:13" s="1" customFormat="1" ht="21.75" customHeight="1" thickTop="1" thickBot="1" x14ac:dyDescent="0.3">
      <c r="A13" s="152"/>
      <c r="B13" s="150"/>
      <c r="C13" s="150"/>
      <c r="D13" s="150"/>
      <c r="E13" s="150"/>
      <c r="F13" s="150"/>
      <c r="G13" s="150"/>
      <c r="H13" s="150"/>
      <c r="I13" s="150"/>
      <c r="J13" s="150"/>
      <c r="K13" s="151"/>
    </row>
    <row r="14" spans="1:13" s="1" customFormat="1" ht="21.75" customHeight="1" thickTop="1" thickBot="1" x14ac:dyDescent="0.3">
      <c r="A14" s="152"/>
      <c r="B14" s="150"/>
      <c r="C14" s="150"/>
      <c r="D14" s="150"/>
      <c r="E14" s="150"/>
      <c r="F14" s="150"/>
      <c r="G14" s="150"/>
      <c r="H14" s="150"/>
      <c r="I14" s="150"/>
      <c r="J14" s="150"/>
      <c r="K14" s="151"/>
    </row>
    <row r="15" spans="1:13" s="1" customFormat="1" ht="21.75" customHeight="1" thickTop="1" thickBot="1" x14ac:dyDescent="0.3">
      <c r="A15" s="113" t="s">
        <v>38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05" t="s">
        <v>137</v>
      </c>
      <c r="M15" s="105" t="s">
        <v>139</v>
      </c>
    </row>
    <row r="16" spans="1:13" s="1" customFormat="1" ht="21.75" customHeight="1" thickTop="1" thickBot="1" x14ac:dyDescent="0.3">
      <c r="A16" s="109">
        <v>1</v>
      </c>
      <c r="B16" s="13" t="s">
        <v>71</v>
      </c>
      <c r="C16" s="13"/>
      <c r="D16" s="13"/>
      <c r="E16" s="13"/>
      <c r="F16" s="13"/>
      <c r="G16" s="13"/>
      <c r="H16" s="13"/>
      <c r="I16" s="13"/>
      <c r="J16" s="13"/>
      <c r="K16" s="46">
        <v>0</v>
      </c>
      <c r="L16" s="46"/>
      <c r="M16" s="46"/>
    </row>
    <row r="17" spans="1:13" s="1" customFormat="1" ht="21.75" customHeight="1" thickTop="1" thickBot="1" x14ac:dyDescent="0.3">
      <c r="A17" s="109">
        <v>2</v>
      </c>
      <c r="B17" s="13" t="s">
        <v>72</v>
      </c>
      <c r="C17" s="13"/>
      <c r="D17" s="13"/>
      <c r="E17" s="13"/>
      <c r="F17" s="13"/>
      <c r="G17" s="13"/>
      <c r="H17" s="13"/>
      <c r="I17" s="13"/>
      <c r="J17" s="13"/>
      <c r="K17" s="47"/>
      <c r="L17" s="47"/>
      <c r="M17" s="47"/>
    </row>
    <row r="18" spans="1:13" s="1" customFormat="1" ht="21.75" customHeight="1" thickTop="1" thickBot="1" x14ac:dyDescent="0.3">
      <c r="A18" s="109">
        <v>3</v>
      </c>
      <c r="B18" s="13" t="s">
        <v>73</v>
      </c>
      <c r="C18" s="13"/>
      <c r="D18" s="13"/>
      <c r="E18" s="13"/>
      <c r="F18" s="13"/>
      <c r="G18" s="13"/>
      <c r="H18" s="13"/>
      <c r="I18" s="13"/>
      <c r="J18" s="13"/>
      <c r="K18" s="48"/>
      <c r="L18" s="48"/>
      <c r="M18" s="48"/>
    </row>
    <row r="19" spans="1:13" s="1" customFormat="1" ht="21.75" customHeight="1" thickTop="1" thickBot="1" x14ac:dyDescent="0.3">
      <c r="A19" s="101">
        <v>4</v>
      </c>
      <c r="B19" s="114" t="s">
        <v>74</v>
      </c>
      <c r="C19" s="115"/>
      <c r="D19" s="115"/>
      <c r="E19" s="115"/>
      <c r="F19" s="115"/>
      <c r="G19" s="115"/>
      <c r="H19" s="115"/>
      <c r="I19" s="115"/>
      <c r="J19" s="115"/>
      <c r="K19" s="49"/>
      <c r="L19" s="49"/>
      <c r="M19" s="49"/>
    </row>
    <row r="20" spans="1:13" s="1" customFormat="1" ht="21.75" customHeight="1" thickTop="1" x14ac:dyDescent="0.25">
      <c r="A20" s="116" t="s">
        <v>39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8"/>
    </row>
    <row r="21" spans="1:13" s="1" customFormat="1" ht="19.149999999999999" customHeight="1" thickBot="1" x14ac:dyDescent="0.3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1"/>
    </row>
    <row r="22" spans="1:13" s="1" customFormat="1" ht="21.6" hidden="1" customHeight="1" x14ac:dyDescent="0.25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4"/>
    </row>
    <row r="23" spans="1:13" s="1" customFormat="1" ht="21.75" customHeight="1" thickTop="1" thickBot="1" x14ac:dyDescent="0.3">
      <c r="A23" s="113" t="s">
        <v>40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05" t="s">
        <v>134</v>
      </c>
      <c r="L23" s="105" t="s">
        <v>137</v>
      </c>
      <c r="M23" s="105" t="s">
        <v>139</v>
      </c>
    </row>
    <row r="24" spans="1:13" s="1" customFormat="1" ht="21.75" customHeight="1" thickTop="1" thickBot="1" x14ac:dyDescent="0.3">
      <c r="A24" s="109" t="s">
        <v>1</v>
      </c>
      <c r="B24" s="13" t="s">
        <v>75</v>
      </c>
      <c r="C24" s="13"/>
      <c r="D24" s="13"/>
      <c r="E24" s="13"/>
      <c r="F24" s="13"/>
      <c r="G24" s="13"/>
      <c r="H24" s="13"/>
      <c r="I24" s="13"/>
      <c r="J24" s="32"/>
      <c r="K24" s="110">
        <f>K16</f>
        <v>0</v>
      </c>
      <c r="L24" s="110"/>
      <c r="M24" s="110"/>
    </row>
    <row r="25" spans="1:13" s="1" customFormat="1" ht="21.75" customHeight="1" thickTop="1" thickBot="1" x14ac:dyDescent="0.3">
      <c r="A25" s="109" t="s">
        <v>2</v>
      </c>
      <c r="B25" s="14" t="s">
        <v>20</v>
      </c>
      <c r="C25" s="14"/>
      <c r="D25" s="14"/>
      <c r="E25" s="18" t="s">
        <v>119</v>
      </c>
      <c r="F25" s="18"/>
      <c r="G25" s="13"/>
      <c r="H25" s="125"/>
      <c r="I25" s="126"/>
      <c r="J25" s="127"/>
      <c r="K25" s="110">
        <f>K24*H25</f>
        <v>0</v>
      </c>
      <c r="L25" s="110"/>
      <c r="M25" s="110"/>
    </row>
    <row r="26" spans="1:13" s="1" customFormat="1" ht="21.75" customHeight="1" thickTop="1" thickBot="1" x14ac:dyDescent="0.3">
      <c r="A26" s="128" t="s">
        <v>3</v>
      </c>
      <c r="B26" s="129" t="s">
        <v>21</v>
      </c>
      <c r="C26" s="130"/>
      <c r="D26" s="131"/>
      <c r="E26" s="18" t="s">
        <v>120</v>
      </c>
      <c r="F26" s="19"/>
      <c r="G26" s="13"/>
      <c r="H26" s="218">
        <v>0.4</v>
      </c>
      <c r="I26" s="218"/>
      <c r="J26" s="219"/>
      <c r="K26" s="135">
        <v>0</v>
      </c>
      <c r="L26" s="110"/>
      <c r="M26" s="110"/>
    </row>
    <row r="27" spans="1:13" s="1" customFormat="1" ht="21.75" customHeight="1" thickTop="1" thickBot="1" x14ac:dyDescent="0.3">
      <c r="A27" s="128"/>
      <c r="B27" s="132"/>
      <c r="C27" s="133"/>
      <c r="D27" s="134"/>
      <c r="E27" s="18" t="s">
        <v>121</v>
      </c>
      <c r="F27" s="20"/>
      <c r="G27" s="13"/>
      <c r="H27" s="20" t="s">
        <v>130</v>
      </c>
      <c r="I27" s="25"/>
      <c r="J27" s="32"/>
      <c r="K27" s="135"/>
      <c r="L27" s="110"/>
      <c r="M27" s="110"/>
    </row>
    <row r="28" spans="1:13" s="1" customFormat="1" ht="21.75" customHeight="1" thickTop="1" thickBot="1" x14ac:dyDescent="0.3">
      <c r="A28" s="109" t="s">
        <v>4</v>
      </c>
      <c r="B28" s="161" t="s">
        <v>22</v>
      </c>
      <c r="C28" s="161"/>
      <c r="D28" s="161"/>
      <c r="E28" s="162"/>
      <c r="F28" s="161"/>
      <c r="G28" s="162"/>
      <c r="H28" s="161"/>
      <c r="I28" s="161"/>
      <c r="J28" s="163"/>
      <c r="K28" s="110">
        <v>0</v>
      </c>
      <c r="L28" s="110"/>
      <c r="M28" s="110"/>
    </row>
    <row r="29" spans="1:13" s="1" customFormat="1" ht="21.75" customHeight="1" thickTop="1" thickBot="1" x14ac:dyDescent="0.3">
      <c r="A29" s="109" t="s">
        <v>5</v>
      </c>
      <c r="B29" s="164" t="s">
        <v>76</v>
      </c>
      <c r="C29" s="164"/>
      <c r="D29" s="164"/>
      <c r="E29" s="164"/>
      <c r="F29" s="164"/>
      <c r="G29" s="164"/>
      <c r="H29" s="164"/>
      <c r="I29" s="164"/>
      <c r="J29" s="165"/>
      <c r="K29" s="110">
        <v>0</v>
      </c>
      <c r="L29" s="110"/>
      <c r="M29" s="110"/>
    </row>
    <row r="30" spans="1:13" s="1" customFormat="1" ht="21.75" customHeight="1" thickTop="1" thickBot="1" x14ac:dyDescent="0.3">
      <c r="A30" s="109" t="s">
        <v>7</v>
      </c>
      <c r="B30" s="164" t="s">
        <v>77</v>
      </c>
      <c r="C30" s="164"/>
      <c r="D30" s="164"/>
      <c r="E30" s="164"/>
      <c r="F30" s="164"/>
      <c r="G30" s="164"/>
      <c r="H30" s="164"/>
      <c r="I30" s="164"/>
      <c r="J30" s="165"/>
      <c r="K30" s="110">
        <v>0</v>
      </c>
      <c r="L30" s="110"/>
      <c r="M30" s="110"/>
    </row>
    <row r="31" spans="1:13" s="1" customFormat="1" ht="21.6" hidden="1" customHeight="1" x14ac:dyDescent="0.25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8"/>
      <c r="L31" s="107"/>
      <c r="M31" s="107"/>
    </row>
    <row r="32" spans="1:13" s="1" customFormat="1" ht="21.75" customHeight="1" thickTop="1" thickBot="1" x14ac:dyDescent="0.3">
      <c r="A32" s="136" t="s">
        <v>41</v>
      </c>
      <c r="B32" s="169"/>
      <c r="C32" s="169"/>
      <c r="D32" s="169"/>
      <c r="E32" s="169"/>
      <c r="F32" s="169"/>
      <c r="G32" s="169"/>
      <c r="H32" s="169"/>
      <c r="I32" s="169"/>
      <c r="J32" s="170"/>
      <c r="K32" s="51">
        <f>SUM(K24:K30)</f>
        <v>0</v>
      </c>
      <c r="L32" s="51"/>
      <c r="M32" s="51"/>
    </row>
    <row r="33" spans="1:13" s="1" customFormat="1" ht="21.75" customHeight="1" thickTop="1" x14ac:dyDescent="0.25">
      <c r="A33" s="155" t="s">
        <v>143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7"/>
    </row>
    <row r="34" spans="1:13" s="1" customFormat="1" ht="32.450000000000003" customHeight="1" thickBot="1" x14ac:dyDescent="0.3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60"/>
    </row>
    <row r="35" spans="1:13" s="1" customFormat="1" ht="21.75" customHeight="1" thickTop="1" thickBot="1" x14ac:dyDescent="0.3">
      <c r="A35" s="136" t="s">
        <v>42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13"/>
      <c r="L35" s="51"/>
      <c r="M35" s="51"/>
    </row>
    <row r="36" spans="1:13" s="1" customFormat="1" ht="21.75" customHeight="1" thickTop="1" thickBot="1" x14ac:dyDescent="0.3">
      <c r="A36" s="136" t="s">
        <v>43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13"/>
      <c r="L36" s="105" t="s">
        <v>137</v>
      </c>
      <c r="M36" s="105" t="s">
        <v>139</v>
      </c>
    </row>
    <row r="37" spans="1:13" s="1" customFormat="1" ht="21.75" customHeight="1" thickTop="1" thickBot="1" x14ac:dyDescent="0.3">
      <c r="A37" s="108" t="s">
        <v>1</v>
      </c>
      <c r="B37" s="153" t="s">
        <v>19</v>
      </c>
      <c r="C37" s="153"/>
      <c r="D37" s="153"/>
      <c r="E37" s="153"/>
      <c r="F37" s="153"/>
      <c r="G37" s="153"/>
      <c r="H37" s="153"/>
      <c r="I37" s="153"/>
      <c r="J37" s="33">
        <v>8.3299999999999999E-2</v>
      </c>
      <c r="K37" s="52">
        <f>$K$32*J37</f>
        <v>0</v>
      </c>
      <c r="L37" s="52"/>
      <c r="M37" s="52"/>
    </row>
    <row r="38" spans="1:13" s="1" customFormat="1" ht="21.75" customHeight="1" thickTop="1" thickBot="1" x14ac:dyDescent="0.3">
      <c r="A38" s="108" t="s">
        <v>2</v>
      </c>
      <c r="B38" s="153" t="s">
        <v>78</v>
      </c>
      <c r="C38" s="153"/>
      <c r="D38" s="153"/>
      <c r="E38" s="153"/>
      <c r="F38" s="153"/>
      <c r="G38" s="153"/>
      <c r="H38" s="153"/>
      <c r="I38" s="153"/>
      <c r="J38" s="33">
        <v>0.121</v>
      </c>
      <c r="K38" s="52">
        <f>$K$32*J38</f>
        <v>0</v>
      </c>
      <c r="L38" s="52"/>
      <c r="M38" s="52"/>
    </row>
    <row r="39" spans="1:13" s="1" customFormat="1" ht="21.75" customHeight="1" thickTop="1" thickBot="1" x14ac:dyDescent="0.3">
      <c r="A39" s="106"/>
      <c r="B39" s="154" t="s">
        <v>11</v>
      </c>
      <c r="C39" s="154"/>
      <c r="D39" s="154"/>
      <c r="E39" s="154"/>
      <c r="F39" s="154"/>
      <c r="G39" s="154"/>
      <c r="H39" s="154"/>
      <c r="I39" s="154"/>
      <c r="J39" s="34">
        <f>J37+J38</f>
        <v>0.20429999999999998</v>
      </c>
      <c r="K39" s="51">
        <f>SUM(K37:K38)</f>
        <v>0</v>
      </c>
      <c r="L39" s="51"/>
      <c r="M39" s="51"/>
    </row>
    <row r="40" spans="1:13" s="1" customFormat="1" ht="21.75" customHeight="1" thickTop="1" x14ac:dyDescent="0.25">
      <c r="A40" s="155" t="s">
        <v>44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7"/>
    </row>
    <row r="41" spans="1:13" s="1" customFormat="1" ht="90.6" customHeight="1" thickBot="1" x14ac:dyDescent="0.3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1:13" s="1" customFormat="1" ht="21.75" customHeight="1" thickTop="1" thickBot="1" x14ac:dyDescent="0.3">
      <c r="A42" s="136" t="s">
        <v>45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13"/>
      <c r="L42" s="105" t="s">
        <v>137</v>
      </c>
      <c r="M42" s="105" t="s">
        <v>139</v>
      </c>
    </row>
    <row r="43" spans="1:13" s="1" customFormat="1" ht="21.75" customHeight="1" thickTop="1" thickBot="1" x14ac:dyDescent="0.3">
      <c r="A43" s="109" t="s">
        <v>1</v>
      </c>
      <c r="B43" s="171" t="s">
        <v>13</v>
      </c>
      <c r="C43" s="171"/>
      <c r="D43" s="171"/>
      <c r="E43" s="171"/>
      <c r="F43" s="171"/>
      <c r="G43" s="171"/>
      <c r="H43" s="171"/>
      <c r="I43" s="171"/>
      <c r="J43" s="67">
        <v>0.2</v>
      </c>
      <c r="K43" s="110">
        <f>($K$32+$K$39)*J43</f>
        <v>0</v>
      </c>
      <c r="L43" s="110"/>
      <c r="M43" s="110"/>
    </row>
    <row r="44" spans="1:13" s="1" customFormat="1" ht="21.75" customHeight="1" thickTop="1" thickBot="1" x14ac:dyDescent="0.3">
      <c r="A44" s="109" t="s">
        <v>2</v>
      </c>
      <c r="B44" s="171" t="s">
        <v>79</v>
      </c>
      <c r="C44" s="171"/>
      <c r="D44" s="171"/>
      <c r="E44" s="171"/>
      <c r="F44" s="171"/>
      <c r="G44" s="171"/>
      <c r="H44" s="171"/>
      <c r="I44" s="171"/>
      <c r="J44" s="67">
        <v>1.4999999999999999E-2</v>
      </c>
      <c r="K44" s="110">
        <f t="shared" ref="K44:K50" si="0">($K$32+$K$39)*J44</f>
        <v>0</v>
      </c>
      <c r="L44" s="110"/>
      <c r="M44" s="110"/>
    </row>
    <row r="45" spans="1:13" s="1" customFormat="1" ht="21.75" customHeight="1" thickTop="1" thickBot="1" x14ac:dyDescent="0.3">
      <c r="A45" s="109" t="s">
        <v>3</v>
      </c>
      <c r="B45" s="171" t="s">
        <v>80</v>
      </c>
      <c r="C45" s="171"/>
      <c r="D45" s="171"/>
      <c r="E45" s="171"/>
      <c r="F45" s="171"/>
      <c r="G45" s="171"/>
      <c r="H45" s="171"/>
      <c r="I45" s="171"/>
      <c r="J45" s="67">
        <v>0.01</v>
      </c>
      <c r="K45" s="110">
        <f t="shared" si="0"/>
        <v>0</v>
      </c>
      <c r="L45" s="110"/>
      <c r="M45" s="110"/>
    </row>
    <row r="46" spans="1:13" s="1" customFormat="1" ht="21.75" customHeight="1" thickTop="1" thickBot="1" x14ac:dyDescent="0.3">
      <c r="A46" s="109" t="s">
        <v>4</v>
      </c>
      <c r="B46" s="171" t="s">
        <v>14</v>
      </c>
      <c r="C46" s="171"/>
      <c r="D46" s="171"/>
      <c r="E46" s="171"/>
      <c r="F46" s="171"/>
      <c r="G46" s="171"/>
      <c r="H46" s="171"/>
      <c r="I46" s="171"/>
      <c r="J46" s="67">
        <v>2E-3</v>
      </c>
      <c r="K46" s="110">
        <f t="shared" si="0"/>
        <v>0</v>
      </c>
      <c r="L46" s="110"/>
      <c r="M46" s="110"/>
    </row>
    <row r="47" spans="1:13" s="1" customFormat="1" ht="21.75" customHeight="1" thickTop="1" thickBot="1" x14ac:dyDescent="0.3">
      <c r="A47" s="109" t="s">
        <v>5</v>
      </c>
      <c r="B47" s="171" t="s">
        <v>81</v>
      </c>
      <c r="C47" s="171"/>
      <c r="D47" s="171"/>
      <c r="E47" s="171"/>
      <c r="F47" s="171"/>
      <c r="G47" s="171"/>
      <c r="H47" s="171"/>
      <c r="I47" s="171"/>
      <c r="J47" s="67">
        <v>2.5000000000000001E-2</v>
      </c>
      <c r="K47" s="110">
        <f t="shared" si="0"/>
        <v>0</v>
      </c>
      <c r="L47" s="110"/>
      <c r="M47" s="110"/>
    </row>
    <row r="48" spans="1:13" s="1" customFormat="1" ht="21.75" customHeight="1" thickTop="1" thickBot="1" x14ac:dyDescent="0.3">
      <c r="A48" s="109" t="s">
        <v>6</v>
      </c>
      <c r="B48" s="171" t="s">
        <v>15</v>
      </c>
      <c r="C48" s="171"/>
      <c r="D48" s="171"/>
      <c r="E48" s="171"/>
      <c r="F48" s="171"/>
      <c r="G48" s="171"/>
      <c r="H48" s="171"/>
      <c r="I48" s="171"/>
      <c r="J48" s="67">
        <v>0.08</v>
      </c>
      <c r="K48" s="110">
        <f t="shared" si="0"/>
        <v>0</v>
      </c>
      <c r="L48" s="110"/>
      <c r="M48" s="110"/>
    </row>
    <row r="49" spans="1:13" s="1" customFormat="1" ht="21.75" customHeight="1" thickTop="1" thickBot="1" x14ac:dyDescent="0.3">
      <c r="A49" s="109" t="s">
        <v>7</v>
      </c>
      <c r="B49" s="172" t="s">
        <v>82</v>
      </c>
      <c r="C49" s="172"/>
      <c r="D49" s="172"/>
      <c r="E49" s="172"/>
      <c r="F49" s="21">
        <v>0.03</v>
      </c>
      <c r="G49" s="24" t="s">
        <v>129</v>
      </c>
      <c r="H49" s="173">
        <v>2</v>
      </c>
      <c r="I49" s="173"/>
      <c r="J49" s="68">
        <f>F49*H49</f>
        <v>0.06</v>
      </c>
      <c r="K49" s="110">
        <f t="shared" si="0"/>
        <v>0</v>
      </c>
      <c r="L49" s="110"/>
      <c r="M49" s="110"/>
    </row>
    <row r="50" spans="1:13" s="1" customFormat="1" ht="21.75" customHeight="1" thickTop="1" thickBot="1" x14ac:dyDescent="0.3">
      <c r="A50" s="109" t="s">
        <v>8</v>
      </c>
      <c r="B50" s="13" t="s">
        <v>16</v>
      </c>
      <c r="C50" s="104"/>
      <c r="D50" s="104"/>
      <c r="E50" s="104"/>
      <c r="F50" s="22"/>
      <c r="G50" s="174"/>
      <c r="H50" s="174"/>
      <c r="I50" s="175"/>
      <c r="J50" s="69">
        <v>6.0000000000000001E-3</v>
      </c>
      <c r="K50" s="110">
        <f t="shared" si="0"/>
        <v>0</v>
      </c>
      <c r="L50" s="110"/>
      <c r="M50" s="110"/>
    </row>
    <row r="51" spans="1:13" s="1" customFormat="1" ht="21.75" customHeight="1" thickTop="1" thickBot="1" x14ac:dyDescent="0.3">
      <c r="A51" s="113" t="s">
        <v>11</v>
      </c>
      <c r="B51" s="113" t="s">
        <v>16</v>
      </c>
      <c r="C51" s="113"/>
      <c r="D51" s="113"/>
      <c r="E51" s="113"/>
      <c r="F51" s="113"/>
      <c r="G51" s="113"/>
      <c r="H51" s="113"/>
      <c r="I51" s="113"/>
      <c r="J51" s="28">
        <f>SUM(J43:J50)</f>
        <v>0.39800000000000008</v>
      </c>
      <c r="K51" s="51">
        <f>SUM(K43:K50)</f>
        <v>0</v>
      </c>
      <c r="L51" s="51"/>
      <c r="M51" s="51"/>
    </row>
    <row r="52" spans="1:13" s="1" customFormat="1" ht="21.75" customHeight="1" thickTop="1" x14ac:dyDescent="0.25">
      <c r="A52" s="176" t="s">
        <v>144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3" s="1" customFormat="1" ht="21.75" customHeight="1" x14ac:dyDescent="0.25">
      <c r="A53" s="179"/>
      <c r="B53" s="180"/>
      <c r="C53" s="180"/>
      <c r="D53" s="180"/>
      <c r="E53" s="180"/>
      <c r="F53" s="180"/>
      <c r="G53" s="180"/>
      <c r="H53" s="180"/>
      <c r="I53" s="180"/>
      <c r="J53" s="180"/>
      <c r="K53" s="181"/>
    </row>
    <row r="54" spans="1:13" s="1" customFormat="1" ht="12.6" customHeight="1" thickBot="1" x14ac:dyDescent="0.3">
      <c r="A54" s="182"/>
      <c r="B54" s="183"/>
      <c r="C54" s="183"/>
      <c r="D54" s="183"/>
      <c r="E54" s="183"/>
      <c r="F54" s="183"/>
      <c r="G54" s="183"/>
      <c r="H54" s="183"/>
      <c r="I54" s="183"/>
      <c r="J54" s="183"/>
      <c r="K54" s="184"/>
    </row>
    <row r="55" spans="1:13" s="1" customFormat="1" ht="21.75" customHeight="1" thickTop="1" thickBot="1" x14ac:dyDescent="0.3">
      <c r="A55" s="136" t="s">
        <v>46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13"/>
      <c r="L55" s="105" t="s">
        <v>137</v>
      </c>
      <c r="M55" s="105" t="s">
        <v>139</v>
      </c>
    </row>
    <row r="56" spans="1:13" s="1" customFormat="1" ht="21.75" customHeight="1" thickTop="1" thickBot="1" x14ac:dyDescent="0.3">
      <c r="A56" s="105" t="s">
        <v>1</v>
      </c>
      <c r="B56" s="185" t="s">
        <v>10</v>
      </c>
      <c r="C56" s="185"/>
      <c r="D56" s="185"/>
      <c r="E56" s="185"/>
      <c r="F56" s="185"/>
      <c r="G56" s="185"/>
      <c r="H56" s="185"/>
      <c r="I56" s="185"/>
      <c r="J56" s="185"/>
      <c r="K56" s="52">
        <v>0</v>
      </c>
      <c r="L56" s="52"/>
      <c r="M56" s="52"/>
    </row>
    <row r="57" spans="1:13" s="1" customFormat="1" ht="21.75" customHeight="1" thickTop="1" thickBot="1" x14ac:dyDescent="0.3">
      <c r="A57" s="105" t="s">
        <v>2</v>
      </c>
      <c r="B57" s="185" t="s">
        <v>83</v>
      </c>
      <c r="C57" s="185"/>
      <c r="D57" s="185"/>
      <c r="E57" s="185"/>
      <c r="F57" s="185"/>
      <c r="G57" s="185"/>
      <c r="H57" s="185"/>
      <c r="I57" s="185"/>
      <c r="J57" s="185"/>
      <c r="K57" s="52">
        <v>0</v>
      </c>
      <c r="L57" s="52"/>
      <c r="M57" s="52"/>
    </row>
    <row r="58" spans="1:13" s="1" customFormat="1" ht="21.75" customHeight="1" thickTop="1" thickBot="1" x14ac:dyDescent="0.3">
      <c r="A58" s="105" t="s">
        <v>3</v>
      </c>
      <c r="B58" s="185" t="s">
        <v>28</v>
      </c>
      <c r="C58" s="185"/>
      <c r="D58" s="185"/>
      <c r="E58" s="185"/>
      <c r="F58" s="185"/>
      <c r="G58" s="185"/>
      <c r="H58" s="185"/>
      <c r="I58" s="185"/>
      <c r="J58" s="185"/>
      <c r="K58" s="52">
        <v>0</v>
      </c>
      <c r="L58" s="52"/>
      <c r="M58" s="52"/>
    </row>
    <row r="59" spans="1:13" s="1" customFormat="1" ht="21.75" customHeight="1" thickTop="1" thickBot="1" x14ac:dyDescent="0.3">
      <c r="A59" s="105" t="s">
        <v>4</v>
      </c>
      <c r="B59" s="185" t="s">
        <v>84</v>
      </c>
      <c r="C59" s="185"/>
      <c r="D59" s="185"/>
      <c r="E59" s="185"/>
      <c r="F59" s="185"/>
      <c r="G59" s="185"/>
      <c r="H59" s="185"/>
      <c r="I59" s="185"/>
      <c r="J59" s="185"/>
      <c r="K59" s="52">
        <v>0</v>
      </c>
      <c r="L59" s="52"/>
      <c r="M59" s="52"/>
    </row>
    <row r="60" spans="1:13" s="1" customFormat="1" ht="21.75" customHeight="1" thickTop="1" thickBot="1" x14ac:dyDescent="0.3">
      <c r="A60" s="105" t="s">
        <v>5</v>
      </c>
      <c r="B60" s="185" t="s">
        <v>85</v>
      </c>
      <c r="C60" s="185"/>
      <c r="D60" s="185"/>
      <c r="E60" s="185"/>
      <c r="F60" s="185"/>
      <c r="G60" s="185"/>
      <c r="H60" s="185"/>
      <c r="I60" s="185"/>
      <c r="J60" s="185"/>
      <c r="K60" s="52">
        <v>0</v>
      </c>
      <c r="L60" s="52"/>
      <c r="M60" s="52"/>
    </row>
    <row r="61" spans="1:13" s="1" customFormat="1" ht="21.75" customHeight="1" thickTop="1" thickBot="1" x14ac:dyDescent="0.3">
      <c r="A61" s="105" t="s">
        <v>6</v>
      </c>
      <c r="B61" s="185" t="s">
        <v>86</v>
      </c>
      <c r="C61" s="185"/>
      <c r="D61" s="185"/>
      <c r="E61" s="185"/>
      <c r="F61" s="185"/>
      <c r="G61" s="185"/>
      <c r="H61" s="185"/>
      <c r="I61" s="185"/>
      <c r="J61" s="185"/>
      <c r="K61" s="52">
        <v>0</v>
      </c>
      <c r="L61" s="52"/>
      <c r="M61" s="52"/>
    </row>
    <row r="62" spans="1:13" s="1" customFormat="1" ht="21.75" customHeight="1" thickTop="1" thickBot="1" x14ac:dyDescent="0.3">
      <c r="A62" s="105" t="s">
        <v>7</v>
      </c>
      <c r="B62" s="185" t="s">
        <v>87</v>
      </c>
      <c r="C62" s="185"/>
      <c r="D62" s="185"/>
      <c r="E62" s="185"/>
      <c r="F62" s="185"/>
      <c r="G62" s="185"/>
      <c r="H62" s="185"/>
      <c r="I62" s="185"/>
      <c r="J62" s="185"/>
      <c r="K62" s="52">
        <v>0</v>
      </c>
      <c r="L62" s="52"/>
      <c r="M62" s="52"/>
    </row>
    <row r="63" spans="1:13" s="1" customFormat="1" ht="21.75" customHeight="1" thickTop="1" thickBot="1" x14ac:dyDescent="0.3">
      <c r="A63" s="105" t="s">
        <v>8</v>
      </c>
      <c r="B63" s="185" t="s">
        <v>148</v>
      </c>
      <c r="C63" s="185"/>
      <c r="D63" s="185"/>
      <c r="E63" s="185"/>
      <c r="F63" s="185"/>
      <c r="G63" s="185"/>
      <c r="H63" s="185"/>
      <c r="I63" s="185"/>
      <c r="J63" s="185"/>
      <c r="K63" s="70">
        <v>0</v>
      </c>
      <c r="L63" s="52"/>
      <c r="M63" s="52"/>
    </row>
    <row r="64" spans="1:13" s="1" customFormat="1" ht="21.75" customHeight="1" thickTop="1" thickBot="1" x14ac:dyDescent="0.3">
      <c r="A64" s="105" t="s">
        <v>23</v>
      </c>
      <c r="B64" s="186"/>
      <c r="C64" s="186"/>
      <c r="D64" s="186"/>
      <c r="E64" s="186"/>
      <c r="F64" s="186"/>
      <c r="G64" s="186"/>
      <c r="H64" s="186"/>
      <c r="I64" s="186"/>
      <c r="J64" s="186"/>
      <c r="K64" s="53"/>
      <c r="L64" s="52"/>
      <c r="M64" s="52"/>
    </row>
    <row r="65" spans="1:13" s="1" customFormat="1" ht="21.75" customHeight="1" thickTop="1" thickBot="1" x14ac:dyDescent="0.3">
      <c r="A65" s="105"/>
      <c r="B65" s="113" t="s">
        <v>11</v>
      </c>
      <c r="C65" s="113"/>
      <c r="D65" s="113"/>
      <c r="E65" s="113"/>
      <c r="F65" s="113"/>
      <c r="G65" s="113"/>
      <c r="H65" s="113"/>
      <c r="I65" s="113"/>
      <c r="J65" s="113"/>
      <c r="K65" s="51">
        <f>SUM(K56:K64)</f>
        <v>0</v>
      </c>
      <c r="L65" s="51"/>
      <c r="M65" s="51"/>
    </row>
    <row r="66" spans="1:13" s="1" customFormat="1" ht="21.75" customHeight="1" thickTop="1" x14ac:dyDescent="0.25">
      <c r="A66" s="155" t="s">
        <v>47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8"/>
    </row>
    <row r="67" spans="1:13" s="1" customFormat="1" ht="37.15" customHeight="1" thickBot="1" x14ac:dyDescent="0.3">
      <c r="A67" s="189"/>
      <c r="B67" s="190"/>
      <c r="C67" s="190"/>
      <c r="D67" s="190"/>
      <c r="E67" s="190"/>
      <c r="F67" s="190"/>
      <c r="G67" s="190"/>
      <c r="H67" s="190"/>
      <c r="I67" s="190"/>
      <c r="J67" s="190"/>
      <c r="K67" s="191"/>
    </row>
    <row r="68" spans="1:13" s="1" customFormat="1" ht="21.75" customHeight="1" thickTop="1" thickBot="1" x14ac:dyDescent="0.3">
      <c r="A68" s="113" t="s">
        <v>48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05" t="s">
        <v>137</v>
      </c>
      <c r="M68" s="105" t="s">
        <v>139</v>
      </c>
    </row>
    <row r="69" spans="1:13" s="1" customFormat="1" ht="21.75" customHeight="1" thickTop="1" thickBot="1" x14ac:dyDescent="0.3">
      <c r="A69" s="9" t="s">
        <v>24</v>
      </c>
      <c r="B69" s="185" t="s">
        <v>88</v>
      </c>
      <c r="C69" s="185"/>
      <c r="D69" s="185"/>
      <c r="E69" s="185"/>
      <c r="F69" s="185"/>
      <c r="G69" s="185"/>
      <c r="H69" s="185"/>
      <c r="I69" s="185"/>
      <c r="J69" s="35">
        <f>J39</f>
        <v>0.20429999999999998</v>
      </c>
      <c r="K69" s="52">
        <f>K39</f>
        <v>0</v>
      </c>
      <c r="L69" s="52"/>
      <c r="M69" s="52"/>
    </row>
    <row r="70" spans="1:13" s="1" customFormat="1" ht="21.75" customHeight="1" thickTop="1" thickBot="1" x14ac:dyDescent="0.3">
      <c r="A70" s="9" t="s">
        <v>25</v>
      </c>
      <c r="B70" s="185" t="s">
        <v>26</v>
      </c>
      <c r="C70" s="185"/>
      <c r="D70" s="185"/>
      <c r="E70" s="185"/>
      <c r="F70" s="185"/>
      <c r="G70" s="185"/>
      <c r="H70" s="185"/>
      <c r="I70" s="185"/>
      <c r="J70" s="35">
        <f>J51</f>
        <v>0.39800000000000008</v>
      </c>
      <c r="K70" s="52">
        <f>K51</f>
        <v>0</v>
      </c>
      <c r="L70" s="52"/>
      <c r="M70" s="52"/>
    </row>
    <row r="71" spans="1:13" s="1" customFormat="1" ht="21.75" customHeight="1" thickTop="1" thickBot="1" x14ac:dyDescent="0.3">
      <c r="A71" s="9" t="s">
        <v>27</v>
      </c>
      <c r="B71" s="193" t="s">
        <v>89</v>
      </c>
      <c r="C71" s="193"/>
      <c r="D71" s="193"/>
      <c r="E71" s="193"/>
      <c r="F71" s="193"/>
      <c r="G71" s="193"/>
      <c r="H71" s="193"/>
      <c r="I71" s="193"/>
      <c r="J71" s="193"/>
      <c r="K71" s="52">
        <f>K65</f>
        <v>0</v>
      </c>
      <c r="L71" s="52"/>
      <c r="M71" s="52"/>
    </row>
    <row r="72" spans="1:13" s="1" customFormat="1" ht="21.75" customHeight="1" thickTop="1" thickBot="1" x14ac:dyDescent="0.3">
      <c r="A72" s="101"/>
      <c r="B72" s="136" t="s">
        <v>11</v>
      </c>
      <c r="C72" s="169"/>
      <c r="D72" s="169"/>
      <c r="E72" s="169"/>
      <c r="F72" s="169"/>
      <c r="G72" s="169"/>
      <c r="H72" s="169"/>
      <c r="I72" s="170"/>
      <c r="J72" s="28">
        <f>J69+J70</f>
        <v>0.60230000000000006</v>
      </c>
      <c r="K72" s="54">
        <f>SUM(K69:K71)</f>
        <v>0</v>
      </c>
      <c r="L72" s="51"/>
      <c r="M72" s="51"/>
    </row>
    <row r="73" spans="1:13" s="37" customFormat="1" ht="21.75" customHeight="1" thickTop="1" thickBot="1" x14ac:dyDescent="0.3">
      <c r="A73" s="194"/>
      <c r="B73" s="194"/>
      <c r="C73" s="194"/>
      <c r="D73" s="194"/>
      <c r="E73" s="194"/>
      <c r="F73" s="194"/>
      <c r="G73" s="194"/>
      <c r="H73" s="194"/>
      <c r="I73" s="194"/>
      <c r="J73" s="194"/>
      <c r="K73" s="194"/>
    </row>
    <row r="74" spans="1:13" s="37" customFormat="1" ht="21.75" customHeight="1" thickTop="1" thickBot="1" x14ac:dyDescent="0.3">
      <c r="A74" s="136" t="s">
        <v>49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70"/>
      <c r="L74" s="105" t="s">
        <v>137</v>
      </c>
      <c r="M74" s="105" t="s">
        <v>139</v>
      </c>
    </row>
    <row r="75" spans="1:13" s="37" customFormat="1" ht="21.75" customHeight="1" thickTop="1" thickBot="1" x14ac:dyDescent="0.3">
      <c r="A75" s="105" t="s">
        <v>1</v>
      </c>
      <c r="B75" s="185" t="s">
        <v>90</v>
      </c>
      <c r="C75" s="185"/>
      <c r="D75" s="185"/>
      <c r="E75" s="185"/>
      <c r="F75" s="185"/>
      <c r="G75" s="185"/>
      <c r="H75" s="185"/>
      <c r="I75" s="185"/>
      <c r="J75" s="35">
        <v>0</v>
      </c>
      <c r="K75" s="110">
        <f>$K$32*J75</f>
        <v>0</v>
      </c>
      <c r="L75" s="110"/>
      <c r="M75" s="110"/>
    </row>
    <row r="76" spans="1:13" s="37" customFormat="1" ht="21.75" customHeight="1" thickTop="1" thickBot="1" x14ac:dyDescent="0.3">
      <c r="A76" s="105" t="s">
        <v>2</v>
      </c>
      <c r="B76" s="185" t="s">
        <v>91</v>
      </c>
      <c r="C76" s="185"/>
      <c r="D76" s="185"/>
      <c r="E76" s="185"/>
      <c r="F76" s="185"/>
      <c r="G76" s="185"/>
      <c r="H76" s="185"/>
      <c r="I76" s="185"/>
      <c r="J76" s="35">
        <f>J48*J75</f>
        <v>0</v>
      </c>
      <c r="K76" s="110">
        <f t="shared" ref="K76:K80" si="1">$K$32*J76</f>
        <v>0</v>
      </c>
      <c r="L76" s="110"/>
      <c r="M76" s="110"/>
    </row>
    <row r="77" spans="1:13" s="37" customFormat="1" ht="24" customHeight="1" thickTop="1" thickBot="1" x14ac:dyDescent="0.3">
      <c r="A77" s="105" t="s">
        <v>3</v>
      </c>
      <c r="B77" s="192" t="s">
        <v>92</v>
      </c>
      <c r="C77" s="192"/>
      <c r="D77" s="192"/>
      <c r="E77" s="192"/>
      <c r="F77" s="192"/>
      <c r="G77" s="192"/>
      <c r="H77" s="192"/>
      <c r="I77" s="192"/>
      <c r="J77" s="35">
        <v>0</v>
      </c>
      <c r="K77" s="110">
        <f t="shared" si="1"/>
        <v>0</v>
      </c>
      <c r="L77" s="110"/>
      <c r="M77" s="110"/>
    </row>
    <row r="78" spans="1:13" s="37" customFormat="1" ht="21.75" customHeight="1" thickTop="1" thickBot="1" x14ac:dyDescent="0.3">
      <c r="A78" s="105" t="s">
        <v>4</v>
      </c>
      <c r="B78" s="185" t="s">
        <v>93</v>
      </c>
      <c r="C78" s="185"/>
      <c r="D78" s="185"/>
      <c r="E78" s="185"/>
      <c r="F78" s="185"/>
      <c r="G78" s="185"/>
      <c r="H78" s="185"/>
      <c r="I78" s="185"/>
      <c r="J78" s="35">
        <v>0</v>
      </c>
      <c r="K78" s="110">
        <f t="shared" si="1"/>
        <v>0</v>
      </c>
      <c r="L78" s="110"/>
      <c r="M78" s="110"/>
    </row>
    <row r="79" spans="1:13" s="37" customFormat="1" ht="20.45" customHeight="1" thickTop="1" thickBot="1" x14ac:dyDescent="0.3">
      <c r="A79" s="105" t="s">
        <v>5</v>
      </c>
      <c r="B79" s="185" t="s">
        <v>94</v>
      </c>
      <c r="C79" s="185"/>
      <c r="D79" s="185"/>
      <c r="E79" s="185"/>
      <c r="F79" s="185"/>
      <c r="G79" s="185"/>
      <c r="H79" s="185"/>
      <c r="I79" s="185"/>
      <c r="J79" s="35">
        <f>J51*J78</f>
        <v>0</v>
      </c>
      <c r="K79" s="110">
        <f t="shared" si="1"/>
        <v>0</v>
      </c>
      <c r="L79" s="110"/>
      <c r="M79" s="110"/>
    </row>
    <row r="80" spans="1:13" s="37" customFormat="1" ht="24" customHeight="1" thickTop="1" thickBot="1" x14ac:dyDescent="0.3">
      <c r="A80" s="105" t="s">
        <v>6</v>
      </c>
      <c r="B80" s="192" t="s">
        <v>95</v>
      </c>
      <c r="C80" s="192"/>
      <c r="D80" s="192"/>
      <c r="E80" s="192"/>
      <c r="F80" s="192"/>
      <c r="G80" s="192"/>
      <c r="H80" s="192"/>
      <c r="I80" s="192"/>
      <c r="J80" s="35">
        <v>0</v>
      </c>
      <c r="K80" s="110">
        <f t="shared" si="1"/>
        <v>0</v>
      </c>
      <c r="L80" s="110"/>
      <c r="M80" s="110"/>
    </row>
    <row r="81" spans="1:13" s="37" customFormat="1" ht="21.75" customHeight="1" thickTop="1" thickBot="1" x14ac:dyDescent="0.3">
      <c r="A81" s="113" t="s">
        <v>11</v>
      </c>
      <c r="B81" s="113"/>
      <c r="C81" s="113"/>
      <c r="D81" s="113"/>
      <c r="E81" s="113"/>
      <c r="F81" s="113"/>
      <c r="G81" s="113"/>
      <c r="H81" s="113"/>
      <c r="I81" s="113"/>
      <c r="J81" s="28">
        <f>SUM(J75:J80)</f>
        <v>0</v>
      </c>
      <c r="K81" s="51">
        <f>SUM(K75:K80)</f>
        <v>0</v>
      </c>
      <c r="L81" s="51"/>
      <c r="M81" s="51"/>
    </row>
    <row r="82" spans="1:13" s="37" customFormat="1" ht="21.75" customHeight="1" thickTop="1" x14ac:dyDescent="0.25">
      <c r="A82" s="155" t="s">
        <v>50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8"/>
    </row>
    <row r="83" spans="1:13" s="37" customFormat="1" ht="21.75" customHeight="1" x14ac:dyDescent="0.25">
      <c r="A83" s="196"/>
      <c r="B83" s="197"/>
      <c r="C83" s="197"/>
      <c r="D83" s="197"/>
      <c r="E83" s="197"/>
      <c r="F83" s="197"/>
      <c r="G83" s="197"/>
      <c r="H83" s="197"/>
      <c r="I83" s="197"/>
      <c r="J83" s="197"/>
      <c r="K83" s="198"/>
    </row>
    <row r="84" spans="1:13" s="37" customFormat="1" ht="12.6" customHeight="1" thickBot="1" x14ac:dyDescent="0.3">
      <c r="A84" s="189"/>
      <c r="B84" s="190"/>
      <c r="C84" s="190"/>
      <c r="D84" s="190"/>
      <c r="E84" s="190"/>
      <c r="F84" s="190"/>
      <c r="G84" s="190"/>
      <c r="H84" s="190"/>
      <c r="I84" s="190"/>
      <c r="J84" s="190"/>
      <c r="K84" s="191"/>
    </row>
    <row r="85" spans="1:13" s="37" customFormat="1" ht="21.75" customHeight="1" thickTop="1" thickBot="1" x14ac:dyDescent="0.3">
      <c r="A85" s="136" t="s">
        <v>29</v>
      </c>
      <c r="B85" s="169"/>
      <c r="C85" s="169"/>
      <c r="D85" s="169"/>
      <c r="E85" s="169"/>
      <c r="F85" s="169"/>
      <c r="G85" s="169"/>
      <c r="H85" s="169"/>
      <c r="I85" s="169"/>
      <c r="J85" s="169"/>
      <c r="K85" s="170"/>
      <c r="L85" s="51"/>
      <c r="M85" s="51"/>
    </row>
    <row r="86" spans="1:13" s="37" customFormat="1" ht="21.75" customHeight="1" thickTop="1" thickBot="1" x14ac:dyDescent="0.3">
      <c r="A86" s="113" t="s">
        <v>51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05" t="s">
        <v>137</v>
      </c>
      <c r="M86" s="105" t="s">
        <v>139</v>
      </c>
    </row>
    <row r="87" spans="1:13" s="37" customFormat="1" ht="21.75" customHeight="1" thickTop="1" thickBot="1" x14ac:dyDescent="0.3">
      <c r="A87" s="105" t="s">
        <v>1</v>
      </c>
      <c r="B87" s="185" t="s">
        <v>96</v>
      </c>
      <c r="C87" s="185"/>
      <c r="D87" s="185"/>
      <c r="E87" s="185"/>
      <c r="F87" s="185"/>
      <c r="G87" s="185"/>
      <c r="H87" s="185"/>
      <c r="I87" s="185"/>
      <c r="J87" s="35">
        <v>0</v>
      </c>
      <c r="K87" s="110">
        <f>$K$32*J87</f>
        <v>0</v>
      </c>
      <c r="L87" s="110"/>
      <c r="M87" s="110"/>
    </row>
    <row r="88" spans="1:13" s="37" customFormat="1" ht="21.75" customHeight="1" thickTop="1" thickBot="1" x14ac:dyDescent="0.3">
      <c r="A88" s="105" t="s">
        <v>2</v>
      </c>
      <c r="B88" s="185" t="s">
        <v>97</v>
      </c>
      <c r="C88" s="185"/>
      <c r="D88" s="185"/>
      <c r="E88" s="185"/>
      <c r="F88" s="185"/>
      <c r="G88" s="185"/>
      <c r="H88" s="185"/>
      <c r="I88" s="185"/>
      <c r="J88" s="35">
        <v>0</v>
      </c>
      <c r="K88" s="110">
        <f t="shared" ref="K88:K92" si="2">$K$32*J88</f>
        <v>0</v>
      </c>
      <c r="L88" s="110"/>
      <c r="M88" s="110"/>
    </row>
    <row r="89" spans="1:13" s="37" customFormat="1" ht="21.75" customHeight="1" thickTop="1" thickBot="1" x14ac:dyDescent="0.3">
      <c r="A89" s="105" t="s">
        <v>3</v>
      </c>
      <c r="B89" s="185" t="s">
        <v>98</v>
      </c>
      <c r="C89" s="185"/>
      <c r="D89" s="185"/>
      <c r="E89" s="185"/>
      <c r="F89" s="185"/>
      <c r="G89" s="185"/>
      <c r="H89" s="185"/>
      <c r="I89" s="185"/>
      <c r="J89" s="35">
        <v>0</v>
      </c>
      <c r="K89" s="110">
        <f t="shared" si="2"/>
        <v>0</v>
      </c>
      <c r="L89" s="110"/>
      <c r="M89" s="110"/>
    </row>
    <row r="90" spans="1:13" s="37" customFormat="1" ht="21.75" customHeight="1" thickTop="1" thickBot="1" x14ac:dyDescent="0.3">
      <c r="A90" s="105" t="s">
        <v>4</v>
      </c>
      <c r="B90" s="185" t="s">
        <v>99</v>
      </c>
      <c r="C90" s="185"/>
      <c r="D90" s="185"/>
      <c r="E90" s="185"/>
      <c r="F90" s="185"/>
      <c r="G90" s="185"/>
      <c r="H90" s="185"/>
      <c r="I90" s="185"/>
      <c r="J90" s="35">
        <v>0</v>
      </c>
      <c r="K90" s="110">
        <f t="shared" si="2"/>
        <v>0</v>
      </c>
      <c r="L90" s="110"/>
      <c r="M90" s="110"/>
    </row>
    <row r="91" spans="1:13" s="37" customFormat="1" ht="21.75" customHeight="1" thickTop="1" thickBot="1" x14ac:dyDescent="0.3">
      <c r="A91" s="105" t="s">
        <v>5</v>
      </c>
      <c r="B91" s="185" t="s">
        <v>100</v>
      </c>
      <c r="C91" s="185"/>
      <c r="D91" s="185"/>
      <c r="E91" s="185"/>
      <c r="F91" s="185"/>
      <c r="G91" s="185"/>
      <c r="H91" s="185"/>
      <c r="I91" s="185"/>
      <c r="J91" s="35">
        <v>0</v>
      </c>
      <c r="K91" s="110">
        <f t="shared" si="2"/>
        <v>0</v>
      </c>
      <c r="L91" s="110"/>
      <c r="M91" s="110"/>
    </row>
    <row r="92" spans="1:13" s="37" customFormat="1" ht="21.75" customHeight="1" thickTop="1" thickBot="1" x14ac:dyDescent="0.3">
      <c r="A92" s="105" t="s">
        <v>6</v>
      </c>
      <c r="B92" s="185" t="s">
        <v>101</v>
      </c>
      <c r="C92" s="185"/>
      <c r="D92" s="185"/>
      <c r="E92" s="185"/>
      <c r="F92" s="185"/>
      <c r="G92" s="185"/>
      <c r="H92" s="185"/>
      <c r="I92" s="185"/>
      <c r="J92" s="35">
        <v>0</v>
      </c>
      <c r="K92" s="110">
        <f t="shared" si="2"/>
        <v>0</v>
      </c>
      <c r="L92" s="110"/>
      <c r="M92" s="110"/>
    </row>
    <row r="93" spans="1:13" s="37" customFormat="1" ht="21.75" customHeight="1" thickTop="1" thickBot="1" x14ac:dyDescent="0.3">
      <c r="A93" s="195" t="s">
        <v>11</v>
      </c>
      <c r="B93" s="195"/>
      <c r="C93" s="195"/>
      <c r="D93" s="195"/>
      <c r="E93" s="195"/>
      <c r="F93" s="195"/>
      <c r="G93" s="195"/>
      <c r="H93" s="195"/>
      <c r="I93" s="195"/>
      <c r="J93" s="28">
        <f>SUM(J87:J92)</f>
        <v>0</v>
      </c>
      <c r="K93" s="51">
        <f>SUM(K87:K92)</f>
        <v>0</v>
      </c>
      <c r="L93" s="51"/>
      <c r="M93" s="51"/>
    </row>
    <row r="94" spans="1:13" s="37" customFormat="1" ht="21.75" customHeight="1" thickTop="1" thickBot="1" x14ac:dyDescent="0.3">
      <c r="A94" s="202"/>
      <c r="B94" s="187"/>
      <c r="C94" s="187"/>
      <c r="D94" s="187"/>
      <c r="E94" s="187"/>
      <c r="F94" s="187"/>
      <c r="G94" s="187"/>
      <c r="H94" s="187"/>
      <c r="I94" s="187"/>
      <c r="J94" s="187"/>
      <c r="K94" s="188"/>
    </row>
    <row r="95" spans="1:13" s="37" customFormat="1" ht="21.75" customHeight="1" thickTop="1" thickBot="1" x14ac:dyDescent="0.3">
      <c r="A95" s="136" t="s">
        <v>52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70"/>
      <c r="L95" s="105" t="s">
        <v>137</v>
      </c>
      <c r="M95" s="105" t="s">
        <v>139</v>
      </c>
    </row>
    <row r="96" spans="1:13" s="37" customFormat="1" ht="21.75" customHeight="1" thickTop="1" thickBot="1" x14ac:dyDescent="0.3">
      <c r="A96" s="105" t="s">
        <v>1</v>
      </c>
      <c r="B96" s="199" t="s">
        <v>102</v>
      </c>
      <c r="C96" s="200"/>
      <c r="D96" s="200"/>
      <c r="E96" s="200"/>
      <c r="F96" s="200"/>
      <c r="G96" s="200"/>
      <c r="H96" s="200"/>
      <c r="I96" s="200"/>
      <c r="J96" s="201"/>
      <c r="K96" s="110">
        <v>0</v>
      </c>
      <c r="L96" s="110"/>
      <c r="M96" s="110"/>
    </row>
    <row r="97" spans="1:13" s="37" customFormat="1" ht="21.75" customHeight="1" thickTop="1" thickBot="1" x14ac:dyDescent="0.3">
      <c r="A97" s="105"/>
      <c r="B97" s="203" t="s">
        <v>11</v>
      </c>
      <c r="C97" s="204"/>
      <c r="D97" s="204"/>
      <c r="E97" s="204"/>
      <c r="F97" s="204"/>
      <c r="G97" s="204"/>
      <c r="H97" s="204"/>
      <c r="I97" s="204"/>
      <c r="J97" s="205"/>
      <c r="K97" s="110">
        <f>K96</f>
        <v>0</v>
      </c>
      <c r="L97" s="110"/>
      <c r="M97" s="110"/>
    </row>
    <row r="98" spans="1:13" s="37" customFormat="1" ht="25.9" customHeight="1" thickTop="1" thickBot="1" x14ac:dyDescent="0.3">
      <c r="A98" s="155"/>
      <c r="B98" s="187"/>
      <c r="C98" s="187"/>
      <c r="D98" s="187"/>
      <c r="E98" s="187"/>
      <c r="F98" s="187"/>
      <c r="G98" s="187"/>
      <c r="H98" s="187"/>
      <c r="I98" s="187"/>
      <c r="J98" s="187"/>
      <c r="K98" s="188"/>
    </row>
    <row r="99" spans="1:13" s="37" customFormat="1" ht="21.75" customHeight="1" thickTop="1" thickBot="1" x14ac:dyDescent="0.3">
      <c r="A99" s="113" t="s">
        <v>30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05" t="s">
        <v>137</v>
      </c>
      <c r="M99" s="105" t="s">
        <v>139</v>
      </c>
    </row>
    <row r="100" spans="1:13" s="37" customFormat="1" ht="21.75" customHeight="1" thickTop="1" thickBot="1" x14ac:dyDescent="0.3">
      <c r="A100" s="105" t="s">
        <v>12</v>
      </c>
      <c r="B100" s="199" t="s">
        <v>103</v>
      </c>
      <c r="C100" s="200"/>
      <c r="D100" s="200"/>
      <c r="E100" s="200"/>
      <c r="F100" s="200"/>
      <c r="G100" s="200"/>
      <c r="H100" s="200"/>
      <c r="I100" s="200"/>
      <c r="J100" s="201"/>
      <c r="K100" s="110">
        <f>K93</f>
        <v>0</v>
      </c>
      <c r="L100" s="110"/>
      <c r="M100" s="110"/>
    </row>
    <row r="101" spans="1:13" s="37" customFormat="1" ht="21.75" customHeight="1" thickTop="1" thickBot="1" x14ac:dyDescent="0.3">
      <c r="A101" s="105" t="s">
        <v>17</v>
      </c>
      <c r="B101" s="199" t="s">
        <v>104</v>
      </c>
      <c r="C101" s="200"/>
      <c r="D101" s="200"/>
      <c r="E101" s="200"/>
      <c r="F101" s="200"/>
      <c r="G101" s="200"/>
      <c r="H101" s="200"/>
      <c r="I101" s="200"/>
      <c r="J101" s="201"/>
      <c r="K101" s="110">
        <f>K97</f>
        <v>0</v>
      </c>
      <c r="L101" s="110"/>
      <c r="M101" s="110"/>
    </row>
    <row r="102" spans="1:13" s="37" customFormat="1" ht="21.75" customHeight="1" thickTop="1" thickBot="1" x14ac:dyDescent="0.3">
      <c r="A102" s="105"/>
      <c r="B102" s="113" t="s">
        <v>11</v>
      </c>
      <c r="C102" s="113"/>
      <c r="D102" s="113"/>
      <c r="E102" s="113"/>
      <c r="F102" s="113"/>
      <c r="G102" s="113"/>
      <c r="H102" s="113"/>
      <c r="I102" s="113"/>
      <c r="J102" s="113"/>
      <c r="K102" s="55">
        <f>SUM(K100:K101)</f>
        <v>0</v>
      </c>
      <c r="L102" s="55"/>
      <c r="M102" s="55"/>
    </row>
    <row r="103" spans="1:13" s="37" customFormat="1" ht="21.75" customHeight="1" thickTop="1" thickBot="1" x14ac:dyDescent="0.3">
      <c r="A103" s="155"/>
      <c r="B103" s="187"/>
      <c r="C103" s="187"/>
      <c r="D103" s="187"/>
      <c r="E103" s="187"/>
      <c r="F103" s="187"/>
      <c r="G103" s="187"/>
      <c r="H103" s="187"/>
      <c r="I103" s="187"/>
      <c r="J103" s="187"/>
      <c r="K103" s="188"/>
    </row>
    <row r="104" spans="1:13" s="1" customFormat="1" ht="21.75" customHeight="1" thickTop="1" thickBot="1" x14ac:dyDescent="0.3">
      <c r="A104" s="136" t="s">
        <v>53</v>
      </c>
      <c r="B104" s="169"/>
      <c r="C104" s="169"/>
      <c r="D104" s="169"/>
      <c r="E104" s="169"/>
      <c r="F104" s="169"/>
      <c r="G104" s="169"/>
      <c r="H104" s="169"/>
      <c r="I104" s="169"/>
      <c r="J104" s="170"/>
      <c r="K104" s="105" t="s">
        <v>0</v>
      </c>
      <c r="L104" s="105" t="s">
        <v>137</v>
      </c>
      <c r="M104" s="105" t="s">
        <v>139</v>
      </c>
    </row>
    <row r="105" spans="1:13" s="1" customFormat="1" ht="21.75" customHeight="1" thickTop="1" thickBot="1" x14ac:dyDescent="0.3">
      <c r="A105" s="105" t="s">
        <v>1</v>
      </c>
      <c r="B105" s="185" t="s">
        <v>149</v>
      </c>
      <c r="C105" s="185"/>
      <c r="D105" s="185"/>
      <c r="E105" s="185"/>
      <c r="F105" s="185"/>
      <c r="G105" s="185"/>
      <c r="H105" s="185"/>
      <c r="I105" s="185"/>
      <c r="J105" s="185"/>
      <c r="K105" s="110">
        <f>Uniforme!F15</f>
        <v>0</v>
      </c>
      <c r="L105" s="110"/>
      <c r="M105" s="110"/>
    </row>
    <row r="106" spans="1:13" s="1" customFormat="1" ht="21.75" customHeight="1" thickTop="1" thickBot="1" x14ac:dyDescent="0.3">
      <c r="A106" s="105" t="s">
        <v>2</v>
      </c>
      <c r="B106" s="185" t="s">
        <v>105</v>
      </c>
      <c r="C106" s="185"/>
      <c r="D106" s="185"/>
      <c r="E106" s="213" t="s">
        <v>122</v>
      </c>
      <c r="F106" s="213"/>
      <c r="G106" s="213"/>
      <c r="H106" s="213"/>
      <c r="I106" s="213"/>
      <c r="J106" s="213"/>
      <c r="K106" s="110">
        <v>0</v>
      </c>
      <c r="L106" s="110"/>
      <c r="M106" s="110"/>
    </row>
    <row r="107" spans="1:13" s="1" customFormat="1" ht="21.75" customHeight="1" thickTop="1" thickBot="1" x14ac:dyDescent="0.3">
      <c r="A107" s="105" t="s">
        <v>3</v>
      </c>
      <c r="B107" s="185" t="s">
        <v>106</v>
      </c>
      <c r="C107" s="185"/>
      <c r="D107" s="185"/>
      <c r="E107" s="213" t="s">
        <v>122</v>
      </c>
      <c r="F107" s="213"/>
      <c r="G107" s="213"/>
      <c r="H107" s="213"/>
      <c r="I107" s="213"/>
      <c r="J107" s="213"/>
      <c r="K107" s="110">
        <v>0</v>
      </c>
      <c r="L107" s="110"/>
      <c r="M107" s="110"/>
    </row>
    <row r="108" spans="1:13" s="1" customFormat="1" ht="21.75" customHeight="1" thickTop="1" thickBot="1" x14ac:dyDescent="0.3">
      <c r="A108" s="113" t="s">
        <v>4</v>
      </c>
      <c r="B108" s="214" t="s">
        <v>9</v>
      </c>
      <c r="C108" s="214"/>
      <c r="D108" s="215" t="s">
        <v>147</v>
      </c>
      <c r="E108" s="215"/>
      <c r="F108" s="215"/>
      <c r="G108" s="215"/>
      <c r="H108" s="215"/>
      <c r="I108" s="215"/>
      <c r="J108" s="215"/>
      <c r="K108" s="110">
        <f>EPI´s!F9</f>
        <v>0</v>
      </c>
      <c r="L108" s="110"/>
      <c r="M108" s="110"/>
    </row>
    <row r="109" spans="1:13" s="1" customFormat="1" ht="21.75" customHeight="1" thickTop="1" thickBot="1" x14ac:dyDescent="0.3">
      <c r="A109" s="113"/>
      <c r="B109" s="214"/>
      <c r="C109" s="214"/>
      <c r="D109" s="216" t="s">
        <v>117</v>
      </c>
      <c r="E109" s="216"/>
      <c r="F109" s="216"/>
      <c r="G109" s="216"/>
      <c r="H109" s="216"/>
      <c r="I109" s="216"/>
      <c r="J109" s="216"/>
      <c r="K109" s="110">
        <v>0</v>
      </c>
      <c r="L109" s="110"/>
      <c r="M109" s="110"/>
    </row>
    <row r="110" spans="1:13" s="37" customFormat="1" ht="21.75" customHeight="1" thickTop="1" thickBot="1" x14ac:dyDescent="0.3">
      <c r="A110" s="136" t="s">
        <v>54</v>
      </c>
      <c r="B110" s="169"/>
      <c r="C110" s="169"/>
      <c r="D110" s="169"/>
      <c r="E110" s="169"/>
      <c r="F110" s="169"/>
      <c r="G110" s="169"/>
      <c r="H110" s="169"/>
      <c r="I110" s="169"/>
      <c r="J110" s="170"/>
      <c r="K110" s="55">
        <f>SUM(K105:K109)</f>
        <v>0</v>
      </c>
      <c r="L110" s="55"/>
      <c r="M110" s="55"/>
    </row>
    <row r="111" spans="1:13" s="37" customFormat="1" ht="21.75" customHeight="1" thickTop="1" thickBot="1" x14ac:dyDescent="0.3">
      <c r="A111" s="155" t="s">
        <v>55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8"/>
    </row>
    <row r="112" spans="1:13" s="37" customFormat="1" ht="21.75" customHeight="1" thickTop="1" thickBot="1" x14ac:dyDescent="0.3">
      <c r="A112" s="136" t="s">
        <v>56</v>
      </c>
      <c r="B112" s="169"/>
      <c r="C112" s="169"/>
      <c r="D112" s="169"/>
      <c r="E112" s="169"/>
      <c r="F112" s="169"/>
      <c r="G112" s="169"/>
      <c r="H112" s="169"/>
      <c r="I112" s="169"/>
      <c r="J112" s="170"/>
      <c r="K112" s="105" t="s">
        <v>134</v>
      </c>
      <c r="L112" s="105" t="s">
        <v>137</v>
      </c>
      <c r="M112" s="105" t="s">
        <v>139</v>
      </c>
    </row>
    <row r="113" spans="1:13" s="37" customFormat="1" ht="21.75" customHeight="1" thickTop="1" thickBot="1" x14ac:dyDescent="0.3">
      <c r="A113" s="105" t="s">
        <v>1</v>
      </c>
      <c r="B113" s="13" t="s">
        <v>107</v>
      </c>
      <c r="C113" s="13"/>
      <c r="D113" s="13"/>
      <c r="E113" s="13"/>
      <c r="F113" s="13"/>
      <c r="G113" s="13"/>
      <c r="H113" s="13"/>
      <c r="I113" s="13"/>
      <c r="J113" s="36">
        <v>0</v>
      </c>
      <c r="K113" s="110">
        <f>K134*J113</f>
        <v>0</v>
      </c>
      <c r="L113" s="110"/>
      <c r="M113" s="110"/>
    </row>
    <row r="114" spans="1:13" s="37" customFormat="1" ht="21.75" customHeight="1" thickTop="1" thickBot="1" x14ac:dyDescent="0.3">
      <c r="A114" s="105" t="s">
        <v>2</v>
      </c>
      <c r="B114" s="13" t="s">
        <v>18</v>
      </c>
      <c r="C114" s="13"/>
      <c r="D114" s="13"/>
      <c r="E114" s="13"/>
      <c r="F114" s="13"/>
      <c r="G114" s="13"/>
      <c r="H114" s="13"/>
      <c r="I114" s="13"/>
      <c r="J114" s="36">
        <v>0</v>
      </c>
      <c r="K114" s="110">
        <f>(K134+K113)*J114</f>
        <v>0</v>
      </c>
      <c r="L114" s="110"/>
      <c r="M114" s="110"/>
    </row>
    <row r="115" spans="1:13" s="37" customFormat="1" ht="21.75" customHeight="1" thickTop="1" thickBot="1" x14ac:dyDescent="0.3">
      <c r="A115" s="113" t="s">
        <v>3</v>
      </c>
      <c r="B115" s="13" t="s">
        <v>108</v>
      </c>
      <c r="C115" s="13"/>
      <c r="D115" s="13"/>
      <c r="E115" s="13"/>
      <c r="F115" s="13"/>
      <c r="G115" s="13"/>
      <c r="H115" s="13"/>
      <c r="I115" s="26" t="s">
        <v>132</v>
      </c>
      <c r="K115" s="55">
        <f>SUM(K113:K114)</f>
        <v>0</v>
      </c>
      <c r="L115" s="55"/>
      <c r="M115" s="55"/>
    </row>
    <row r="116" spans="1:13" s="37" customFormat="1" ht="21.75" customHeight="1" thickTop="1" thickBot="1" x14ac:dyDescent="0.3">
      <c r="A116" s="113"/>
      <c r="B116" s="13"/>
      <c r="C116" s="15" t="s">
        <v>115</v>
      </c>
      <c r="D116" s="15"/>
      <c r="E116" s="15"/>
      <c r="F116" s="206" t="s">
        <v>123</v>
      </c>
      <c r="G116" s="174"/>
      <c r="H116" s="175"/>
      <c r="I116" s="27">
        <v>0</v>
      </c>
      <c r="J116" s="207">
        <f>I120</f>
        <v>0</v>
      </c>
      <c r="K116" s="56">
        <f>($K$134+$K$113+$K$114)/(1-$J$116)*I116</f>
        <v>0</v>
      </c>
      <c r="L116" s="56"/>
      <c r="M116" s="56"/>
    </row>
    <row r="117" spans="1:13" s="37" customFormat="1" ht="21.75" customHeight="1" thickTop="1" thickBot="1" x14ac:dyDescent="0.3">
      <c r="A117" s="113"/>
      <c r="B117" s="13"/>
      <c r="C117" s="15"/>
      <c r="D117" s="15"/>
      <c r="E117" s="15"/>
      <c r="F117" s="206" t="s">
        <v>124</v>
      </c>
      <c r="G117" s="174"/>
      <c r="H117" s="175"/>
      <c r="I117" s="27">
        <v>0</v>
      </c>
      <c r="J117" s="208"/>
      <c r="K117" s="56">
        <f t="shared" ref="K117:K119" si="3">($K$134+$K$113+$K$114)/(1-$J$116)*I117</f>
        <v>0</v>
      </c>
      <c r="L117" s="56"/>
      <c r="M117" s="56"/>
    </row>
    <row r="118" spans="1:13" s="37" customFormat="1" ht="21.75" customHeight="1" thickTop="1" thickBot="1" x14ac:dyDescent="0.3">
      <c r="A118" s="113"/>
      <c r="B118" s="13"/>
      <c r="C118" s="13"/>
      <c r="D118" s="13"/>
      <c r="E118" s="13"/>
      <c r="F118" s="210" t="s">
        <v>125</v>
      </c>
      <c r="G118" s="211"/>
      <c r="H118" s="212"/>
      <c r="I118" s="27">
        <v>0</v>
      </c>
      <c r="J118" s="208"/>
      <c r="K118" s="56">
        <f t="shared" si="3"/>
        <v>0</v>
      </c>
      <c r="L118" s="56"/>
      <c r="M118" s="56"/>
    </row>
    <row r="119" spans="1:13" s="37" customFormat="1" ht="21.75" customHeight="1" thickTop="1" thickBot="1" x14ac:dyDescent="0.3">
      <c r="A119" s="113"/>
      <c r="B119" s="15"/>
      <c r="C119" s="15" t="s">
        <v>116</v>
      </c>
      <c r="D119" s="15"/>
      <c r="E119" s="13"/>
      <c r="F119" s="206" t="s">
        <v>126</v>
      </c>
      <c r="G119" s="174"/>
      <c r="H119" s="175"/>
      <c r="I119" s="27">
        <v>0</v>
      </c>
      <c r="J119" s="209"/>
      <c r="K119" s="56">
        <f t="shared" si="3"/>
        <v>0</v>
      </c>
      <c r="L119" s="56"/>
      <c r="M119" s="56"/>
    </row>
    <row r="120" spans="1:13" s="37" customFormat="1" ht="21.75" customHeight="1" thickTop="1" thickBot="1" x14ac:dyDescent="0.3">
      <c r="A120" s="111" t="s">
        <v>57</v>
      </c>
      <c r="B120" s="16"/>
      <c r="C120" s="16"/>
      <c r="D120" s="16"/>
      <c r="E120" s="16"/>
      <c r="F120" s="16"/>
      <c r="G120" s="16"/>
      <c r="H120" s="16"/>
      <c r="I120" s="28">
        <f>SUM(I116:I119)</f>
        <v>0</v>
      </c>
      <c r="J120" s="28">
        <f>J113+J114+J116</f>
        <v>0</v>
      </c>
      <c r="K120" s="55">
        <f>SUM(K115:K119)</f>
        <v>0</v>
      </c>
      <c r="L120" s="55"/>
      <c r="M120" s="55"/>
    </row>
    <row r="121" spans="1:13" s="37" customFormat="1" ht="37.15" customHeight="1" thickTop="1" thickBot="1" x14ac:dyDescent="0.3">
      <c r="A121" s="230" t="s">
        <v>58</v>
      </c>
      <c r="B121" s="231"/>
      <c r="C121" s="231"/>
      <c r="D121" s="231"/>
      <c r="E121" s="231"/>
      <c r="F121" s="231"/>
      <c r="G121" s="231"/>
      <c r="H121" s="231"/>
      <c r="I121" s="231"/>
      <c r="J121" s="231"/>
      <c r="K121" s="232"/>
    </row>
    <row r="122" spans="1:13" s="37" customFormat="1" ht="21.6" hidden="1" customHeight="1" x14ac:dyDescent="0.3">
      <c r="A122" s="233"/>
      <c r="B122" s="234"/>
      <c r="C122" s="234"/>
      <c r="D122" s="234"/>
      <c r="E122" s="234"/>
      <c r="F122" s="234"/>
      <c r="G122" s="234"/>
      <c r="H122" s="234"/>
      <c r="I122" s="234"/>
      <c r="J122" s="234"/>
      <c r="K122" s="235"/>
    </row>
    <row r="123" spans="1:13" s="37" customFormat="1" ht="21.6" hidden="1" customHeight="1" x14ac:dyDescent="0.3">
      <c r="A123" s="233"/>
      <c r="B123" s="234"/>
      <c r="C123" s="234"/>
      <c r="D123" s="234"/>
      <c r="E123" s="234"/>
      <c r="F123" s="234"/>
      <c r="G123" s="234"/>
      <c r="H123" s="234"/>
      <c r="I123" s="234"/>
      <c r="J123" s="234"/>
      <c r="K123" s="235"/>
    </row>
    <row r="124" spans="1:13" s="37" customFormat="1" ht="21.6" hidden="1" customHeight="1" x14ac:dyDescent="0.3">
      <c r="A124" s="233"/>
      <c r="B124" s="234"/>
      <c r="C124" s="234"/>
      <c r="D124" s="234"/>
      <c r="E124" s="234"/>
      <c r="F124" s="234"/>
      <c r="G124" s="234"/>
      <c r="H124" s="234"/>
      <c r="I124" s="234"/>
      <c r="J124" s="234"/>
      <c r="K124" s="235"/>
    </row>
    <row r="125" spans="1:13" s="37" customFormat="1" ht="21.6" hidden="1" customHeight="1" x14ac:dyDescent="0.3">
      <c r="A125" s="233"/>
      <c r="B125" s="234"/>
      <c r="C125" s="234"/>
      <c r="D125" s="234"/>
      <c r="E125" s="234"/>
      <c r="F125" s="234"/>
      <c r="G125" s="234"/>
      <c r="H125" s="234"/>
      <c r="I125" s="234"/>
      <c r="J125" s="234"/>
      <c r="K125" s="235"/>
    </row>
    <row r="126" spans="1:13" s="1" customFormat="1" ht="21.6" hidden="1" customHeight="1" x14ac:dyDescent="0.3">
      <c r="A126" s="236"/>
      <c r="B126" s="237"/>
      <c r="C126" s="237"/>
      <c r="D126" s="237"/>
      <c r="E126" s="237"/>
      <c r="F126" s="237"/>
      <c r="G126" s="237"/>
      <c r="H126" s="237"/>
      <c r="I126" s="237"/>
      <c r="J126" s="237"/>
      <c r="K126" s="238"/>
    </row>
    <row r="127" spans="1:13" s="1" customFormat="1" ht="21.75" customHeight="1" thickTop="1" thickBot="1" x14ac:dyDescent="0.3">
      <c r="A127" s="136" t="s">
        <v>31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70"/>
      <c r="L127" s="55"/>
      <c r="M127" s="55"/>
    </row>
    <row r="128" spans="1:13" s="1" customFormat="1" ht="21.75" customHeight="1" thickTop="1" thickBot="1" x14ac:dyDescent="0.3">
      <c r="A128" s="239" t="s">
        <v>59</v>
      </c>
      <c r="B128" s="240"/>
      <c r="C128" s="240"/>
      <c r="D128" s="240"/>
      <c r="E128" s="240"/>
      <c r="F128" s="240"/>
      <c r="G128" s="240"/>
      <c r="H128" s="240"/>
      <c r="I128" s="240"/>
      <c r="J128" s="241"/>
      <c r="K128" s="105" t="s">
        <v>0</v>
      </c>
      <c r="L128" s="105" t="s">
        <v>137</v>
      </c>
      <c r="M128" s="105" t="s">
        <v>139</v>
      </c>
    </row>
    <row r="129" spans="1:13" s="1" customFormat="1" ht="21.75" customHeight="1" thickTop="1" thickBot="1" x14ac:dyDescent="0.3">
      <c r="A129" s="105" t="s">
        <v>1</v>
      </c>
      <c r="B129" s="226" t="s">
        <v>109</v>
      </c>
      <c r="C129" s="164"/>
      <c r="D129" s="164"/>
      <c r="E129" s="164"/>
      <c r="F129" s="164"/>
      <c r="G129" s="164"/>
      <c r="H129" s="164"/>
      <c r="I129" s="164"/>
      <c r="J129" s="165"/>
      <c r="K129" s="110">
        <f>K32</f>
        <v>0</v>
      </c>
      <c r="L129" s="110"/>
      <c r="M129" s="110"/>
    </row>
    <row r="130" spans="1:13" s="1" customFormat="1" ht="21.75" customHeight="1" thickTop="1" thickBot="1" x14ac:dyDescent="0.3">
      <c r="A130" s="105" t="s">
        <v>2</v>
      </c>
      <c r="B130" s="242" t="s">
        <v>110</v>
      </c>
      <c r="C130" s="242"/>
      <c r="D130" s="242"/>
      <c r="E130" s="242"/>
      <c r="F130" s="242"/>
      <c r="G130" s="242"/>
      <c r="H130" s="242"/>
      <c r="I130" s="242"/>
      <c r="J130" s="242"/>
      <c r="K130" s="110">
        <f>K72</f>
        <v>0</v>
      </c>
      <c r="L130" s="110"/>
      <c r="M130" s="110"/>
    </row>
    <row r="131" spans="1:13" s="1" customFormat="1" ht="21.75" customHeight="1" thickTop="1" thickBot="1" x14ac:dyDescent="0.3">
      <c r="A131" s="105" t="s">
        <v>3</v>
      </c>
      <c r="B131" s="226" t="s">
        <v>111</v>
      </c>
      <c r="C131" s="164"/>
      <c r="D131" s="164"/>
      <c r="E131" s="164"/>
      <c r="F131" s="164"/>
      <c r="G131" s="164"/>
      <c r="H131" s="164"/>
      <c r="I131" s="164"/>
      <c r="J131" s="165"/>
      <c r="K131" s="110">
        <f>K81</f>
        <v>0</v>
      </c>
      <c r="L131" s="110"/>
      <c r="M131" s="110"/>
    </row>
    <row r="132" spans="1:13" s="1" customFormat="1" ht="21.75" customHeight="1" thickTop="1" thickBot="1" x14ac:dyDescent="0.3">
      <c r="A132" s="105" t="s">
        <v>4</v>
      </c>
      <c r="B132" s="226" t="s">
        <v>112</v>
      </c>
      <c r="C132" s="164"/>
      <c r="D132" s="164"/>
      <c r="E132" s="164"/>
      <c r="F132" s="164"/>
      <c r="G132" s="164"/>
      <c r="H132" s="164"/>
      <c r="I132" s="164"/>
      <c r="J132" s="165"/>
      <c r="K132" s="110">
        <f>K102</f>
        <v>0</v>
      </c>
      <c r="L132" s="110"/>
      <c r="M132" s="110"/>
    </row>
    <row r="133" spans="1:13" s="1" customFormat="1" ht="21.75" customHeight="1" thickTop="1" thickBot="1" x14ac:dyDescent="0.3">
      <c r="A133" s="105" t="s">
        <v>5</v>
      </c>
      <c r="B133" s="226" t="s">
        <v>113</v>
      </c>
      <c r="C133" s="164"/>
      <c r="D133" s="164"/>
      <c r="E133" s="164"/>
      <c r="F133" s="164"/>
      <c r="G133" s="164"/>
      <c r="H133" s="164"/>
      <c r="I133" s="164"/>
      <c r="J133" s="165"/>
      <c r="K133" s="110">
        <f>K110</f>
        <v>0</v>
      </c>
      <c r="L133" s="110"/>
      <c r="M133" s="110"/>
    </row>
    <row r="134" spans="1:13" s="1" customFormat="1" ht="21.75" customHeight="1" thickTop="1" thickBot="1" x14ac:dyDescent="0.3">
      <c r="A134" s="136" t="s">
        <v>60</v>
      </c>
      <c r="B134" s="136"/>
      <c r="C134" s="136"/>
      <c r="D134" s="136"/>
      <c r="E134" s="136"/>
      <c r="F134" s="136"/>
      <c r="G134" s="136"/>
      <c r="H134" s="136"/>
      <c r="I134" s="136"/>
      <c r="J134" s="136"/>
      <c r="K134" s="55">
        <f>SUM(K129:K133)</f>
        <v>0</v>
      </c>
      <c r="L134" s="55"/>
      <c r="M134" s="55"/>
    </row>
    <row r="135" spans="1:13" s="37" customFormat="1" ht="21.75" customHeight="1" thickTop="1" thickBot="1" x14ac:dyDescent="0.3">
      <c r="A135" s="105" t="s">
        <v>6</v>
      </c>
      <c r="B135" s="226" t="s">
        <v>114</v>
      </c>
      <c r="C135" s="164"/>
      <c r="D135" s="164"/>
      <c r="E135" s="164"/>
      <c r="F135" s="164"/>
      <c r="G135" s="164"/>
      <c r="H135" s="164"/>
      <c r="I135" s="164"/>
      <c r="J135" s="165"/>
      <c r="K135" s="110">
        <f>K120</f>
        <v>0</v>
      </c>
      <c r="L135" s="110"/>
      <c r="M135" s="110"/>
    </row>
    <row r="136" spans="1:13" s="1" customFormat="1" ht="34.15" customHeight="1" thickTop="1" thickBot="1" x14ac:dyDescent="0.3">
      <c r="A136" s="227" t="s">
        <v>61</v>
      </c>
      <c r="B136" s="228"/>
      <c r="C136" s="228"/>
      <c r="D136" s="228"/>
      <c r="E136" s="228"/>
      <c r="F136" s="228"/>
      <c r="G136" s="228"/>
      <c r="H136" s="228"/>
      <c r="I136" s="228"/>
      <c r="J136" s="229"/>
      <c r="K136" s="57">
        <f>K134+K135</f>
        <v>0</v>
      </c>
      <c r="L136" s="57"/>
      <c r="M136" s="57"/>
    </row>
    <row r="137" spans="1:13" s="1" customFormat="1" ht="21.75" customHeight="1" thickTop="1" thickBot="1" x14ac:dyDescent="0.3">
      <c r="A137" s="2"/>
      <c r="B137" s="11"/>
      <c r="C137" s="11"/>
      <c r="D137" s="11"/>
      <c r="E137" s="11"/>
      <c r="F137" s="11"/>
      <c r="G137" s="11"/>
      <c r="H137" s="11"/>
      <c r="I137" s="11"/>
      <c r="J137" s="11"/>
      <c r="K137" s="41"/>
    </row>
    <row r="138" spans="1:13" s="1" customFormat="1" ht="21.75" customHeight="1" thickTop="1" thickBot="1" x14ac:dyDescent="0.3">
      <c r="A138" s="113" t="s">
        <v>62</v>
      </c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64"/>
    </row>
    <row r="139" spans="1:13" s="1" customFormat="1" ht="45" customHeight="1" thickTop="1" thickBot="1" x14ac:dyDescent="0.3">
      <c r="A139" s="220" t="s">
        <v>63</v>
      </c>
      <c r="B139" s="220"/>
      <c r="C139" s="220"/>
      <c r="D139" s="221" t="s">
        <v>118</v>
      </c>
      <c r="E139" s="221"/>
      <c r="F139" s="221" t="s">
        <v>127</v>
      </c>
      <c r="G139" s="221"/>
      <c r="H139" s="221" t="s">
        <v>131</v>
      </c>
      <c r="I139" s="221"/>
      <c r="J139" s="102" t="s">
        <v>133</v>
      </c>
      <c r="K139" s="58" t="s">
        <v>135</v>
      </c>
      <c r="L139" s="58" t="s">
        <v>138</v>
      </c>
      <c r="M139" s="58" t="s">
        <v>138</v>
      </c>
    </row>
    <row r="140" spans="1:13" s="1" customFormat="1" ht="21.75" customHeight="1" thickTop="1" thickBot="1" x14ac:dyDescent="0.3">
      <c r="A140" s="222" t="s">
        <v>142</v>
      </c>
      <c r="B140" s="222"/>
      <c r="C140" s="222"/>
      <c r="D140" s="223">
        <f>K136</f>
        <v>0</v>
      </c>
      <c r="E140" s="223"/>
      <c r="F140" s="224">
        <v>1</v>
      </c>
      <c r="G140" s="225"/>
      <c r="H140" s="223">
        <f>ROUND((D140*F140),2)</f>
        <v>0</v>
      </c>
      <c r="I140" s="223"/>
      <c r="J140" s="103">
        <v>1</v>
      </c>
      <c r="K140" s="59">
        <f>ROUND((H140*J140),2)</f>
        <v>0</v>
      </c>
      <c r="L140" s="59"/>
      <c r="M140" s="59"/>
    </row>
    <row r="141" spans="1:13" s="1" customFormat="1" ht="36.75" customHeight="1" thickTop="1" thickBot="1" x14ac:dyDescent="0.3">
      <c r="A141" s="217" t="s">
        <v>64</v>
      </c>
      <c r="B141" s="217"/>
      <c r="C141" s="217"/>
      <c r="D141" s="217"/>
      <c r="E141" s="217"/>
      <c r="F141" s="217"/>
      <c r="G141" s="217"/>
      <c r="H141" s="217"/>
      <c r="I141" s="217"/>
      <c r="J141" s="217"/>
      <c r="K141" s="60"/>
      <c r="L141" s="60"/>
      <c r="M141" s="60"/>
    </row>
    <row r="142" spans="1:13" s="1" customFormat="1" ht="36.75" customHeight="1" thickTop="1" thickBot="1" x14ac:dyDescent="0.3">
      <c r="A142" s="136" t="s">
        <v>65</v>
      </c>
      <c r="B142" s="169"/>
      <c r="C142" s="169"/>
      <c r="D142" s="169"/>
      <c r="E142" s="169"/>
      <c r="F142" s="169"/>
      <c r="G142" s="169"/>
      <c r="H142" s="169"/>
      <c r="I142" s="169"/>
      <c r="J142" s="169"/>
      <c r="K142" s="61"/>
      <c r="L142" s="61"/>
      <c r="M142" s="61"/>
    </row>
    <row r="143" spans="1:13" s="1" customFormat="1" ht="16.5" thickTop="1" x14ac:dyDescent="0.25">
      <c r="K143" s="62" t="s">
        <v>136</v>
      </c>
      <c r="L143" s="62" t="s">
        <v>136</v>
      </c>
      <c r="M143" s="62" t="s">
        <v>136</v>
      </c>
    </row>
    <row r="144" spans="1:13" s="1" customFormat="1" ht="15.75" x14ac:dyDescent="0.25">
      <c r="K144" s="1" t="e">
        <f>K136/K129</f>
        <v>#DIV/0!</v>
      </c>
    </row>
  </sheetData>
  <mergeCells count="133">
    <mergeCell ref="A5:C5"/>
    <mergeCell ref="D5:I5"/>
    <mergeCell ref="B7:E7"/>
    <mergeCell ref="F7:K7"/>
    <mergeCell ref="A12:K14"/>
    <mergeCell ref="A15:K15"/>
    <mergeCell ref="A1:I1"/>
    <mergeCell ref="A2:C2"/>
    <mergeCell ref="D2:I2"/>
    <mergeCell ref="A3:C3"/>
    <mergeCell ref="D3:I3"/>
    <mergeCell ref="A4:C4"/>
    <mergeCell ref="D4:F4"/>
    <mergeCell ref="H4:I4"/>
    <mergeCell ref="B28:J28"/>
    <mergeCell ref="B29:J29"/>
    <mergeCell ref="B30:J30"/>
    <mergeCell ref="A31:K31"/>
    <mergeCell ref="A32:J32"/>
    <mergeCell ref="A33:K34"/>
    <mergeCell ref="B19:J19"/>
    <mergeCell ref="A20:K22"/>
    <mergeCell ref="A23:J23"/>
    <mergeCell ref="H25:J25"/>
    <mergeCell ref="A26:A27"/>
    <mergeCell ref="B26:D27"/>
    <mergeCell ref="H26:J26"/>
    <mergeCell ref="K26:K27"/>
    <mergeCell ref="A42:K42"/>
    <mergeCell ref="B43:I43"/>
    <mergeCell ref="B44:I44"/>
    <mergeCell ref="B45:I45"/>
    <mergeCell ref="B46:I46"/>
    <mergeCell ref="B47:I47"/>
    <mergeCell ref="A35:K35"/>
    <mergeCell ref="A36:K36"/>
    <mergeCell ref="B37:I37"/>
    <mergeCell ref="B38:I38"/>
    <mergeCell ref="B39:I39"/>
    <mergeCell ref="A40:K41"/>
    <mergeCell ref="A55:K55"/>
    <mergeCell ref="B56:J56"/>
    <mergeCell ref="B57:J57"/>
    <mergeCell ref="B58:J58"/>
    <mergeCell ref="B59:J59"/>
    <mergeCell ref="B60:J60"/>
    <mergeCell ref="B48:I48"/>
    <mergeCell ref="B49:E49"/>
    <mergeCell ref="H49:I49"/>
    <mergeCell ref="G50:I50"/>
    <mergeCell ref="A51:I51"/>
    <mergeCell ref="A52:K54"/>
    <mergeCell ref="A68:K68"/>
    <mergeCell ref="B69:I69"/>
    <mergeCell ref="B70:I70"/>
    <mergeCell ref="B71:J71"/>
    <mergeCell ref="B72:I72"/>
    <mergeCell ref="A73:K73"/>
    <mergeCell ref="B61:J61"/>
    <mergeCell ref="B62:J62"/>
    <mergeCell ref="B63:J63"/>
    <mergeCell ref="B64:J64"/>
    <mergeCell ref="B65:J65"/>
    <mergeCell ref="A66:K67"/>
    <mergeCell ref="B80:I80"/>
    <mergeCell ref="A81:I81"/>
    <mergeCell ref="A82:K84"/>
    <mergeCell ref="A85:K85"/>
    <mergeCell ref="A86:K86"/>
    <mergeCell ref="B87:I87"/>
    <mergeCell ref="A74:K74"/>
    <mergeCell ref="B75:I75"/>
    <mergeCell ref="B76:I76"/>
    <mergeCell ref="B77:I77"/>
    <mergeCell ref="B78:I78"/>
    <mergeCell ref="B79:I79"/>
    <mergeCell ref="A94:K94"/>
    <mergeCell ref="A95:K95"/>
    <mergeCell ref="B96:J96"/>
    <mergeCell ref="B97:J97"/>
    <mergeCell ref="A98:K98"/>
    <mergeCell ref="A99:K99"/>
    <mergeCell ref="B88:I88"/>
    <mergeCell ref="B89:I89"/>
    <mergeCell ref="B90:I90"/>
    <mergeCell ref="B91:I91"/>
    <mergeCell ref="B92:I92"/>
    <mergeCell ref="A93:I93"/>
    <mergeCell ref="B106:D106"/>
    <mergeCell ref="E106:J106"/>
    <mergeCell ref="B107:D107"/>
    <mergeCell ref="E107:J107"/>
    <mergeCell ref="A108:A109"/>
    <mergeCell ref="B108:C109"/>
    <mergeCell ref="D108:J108"/>
    <mergeCell ref="D109:J109"/>
    <mergeCell ref="B100:J100"/>
    <mergeCell ref="B101:J101"/>
    <mergeCell ref="B102:J102"/>
    <mergeCell ref="A103:K103"/>
    <mergeCell ref="A104:J104"/>
    <mergeCell ref="B105:J105"/>
    <mergeCell ref="A110:J110"/>
    <mergeCell ref="A111:K111"/>
    <mergeCell ref="A112:J112"/>
    <mergeCell ref="A115:A119"/>
    <mergeCell ref="F116:H116"/>
    <mergeCell ref="J116:J119"/>
    <mergeCell ref="F117:H117"/>
    <mergeCell ref="F118:H118"/>
    <mergeCell ref="F119:H119"/>
    <mergeCell ref="B132:J132"/>
    <mergeCell ref="B133:J133"/>
    <mergeCell ref="A134:J134"/>
    <mergeCell ref="B135:J135"/>
    <mergeCell ref="A136:J136"/>
    <mergeCell ref="A138:K138"/>
    <mergeCell ref="A121:K126"/>
    <mergeCell ref="A127:K127"/>
    <mergeCell ref="A128:J128"/>
    <mergeCell ref="B129:J129"/>
    <mergeCell ref="B130:J130"/>
    <mergeCell ref="B131:J131"/>
    <mergeCell ref="A141:J141"/>
    <mergeCell ref="A142:J142"/>
    <mergeCell ref="A139:C139"/>
    <mergeCell ref="D139:E139"/>
    <mergeCell ref="F139:G139"/>
    <mergeCell ref="H139:I139"/>
    <mergeCell ref="A140:C140"/>
    <mergeCell ref="D140:E140"/>
    <mergeCell ref="F140:G140"/>
    <mergeCell ref="H140:I140"/>
  </mergeCells>
  <pageMargins left="0.511811024" right="0.511811024" top="0.78740157499999996" bottom="0.78740157499999996" header="0.31496062000000002" footer="0.31496062000000002"/>
  <pageSetup paperSize="9" scale="64" orientation="portrait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="87" zoomScaleNormal="100" zoomScaleSheetLayoutView="87" workbookViewId="0">
      <selection activeCell="B9" sqref="B9"/>
    </sheetView>
  </sheetViews>
  <sheetFormatPr defaultRowHeight="15" x14ac:dyDescent="0.25"/>
  <cols>
    <col min="1" max="1" width="22.42578125" customWidth="1"/>
    <col min="2" max="2" width="11.42578125" bestFit="1" customWidth="1"/>
    <col min="3" max="3" width="13.85546875" bestFit="1" customWidth="1"/>
    <col min="4" max="4" width="10.85546875" bestFit="1" customWidth="1"/>
    <col min="6" max="6" width="9.5703125" bestFit="1" customWidth="1"/>
  </cols>
  <sheetData>
    <row r="1" spans="1:7" ht="31.5" x14ac:dyDescent="0.5">
      <c r="A1" s="243" t="s">
        <v>170</v>
      </c>
      <c r="B1" s="243"/>
      <c r="C1" s="243"/>
      <c r="D1" s="243"/>
    </row>
    <row r="2" spans="1:7" ht="21" x14ac:dyDescent="0.35">
      <c r="A2" s="247" t="s">
        <v>152</v>
      </c>
      <c r="B2" s="248"/>
      <c r="C2" s="248"/>
      <c r="D2" s="249"/>
    </row>
    <row r="3" spans="1:7" ht="15" customHeight="1" x14ac:dyDescent="0.25">
      <c r="A3" s="246" t="s">
        <v>150</v>
      </c>
      <c r="B3" s="246" t="s">
        <v>154</v>
      </c>
      <c r="C3" s="246" t="s">
        <v>155</v>
      </c>
      <c r="D3" s="246" t="s">
        <v>156</v>
      </c>
      <c r="E3" s="73"/>
    </row>
    <row r="4" spans="1:7" x14ac:dyDescent="0.25">
      <c r="A4" s="246"/>
      <c r="B4" s="246"/>
      <c r="C4" s="246"/>
      <c r="D4" s="246"/>
      <c r="E4" s="73"/>
    </row>
    <row r="5" spans="1:7" x14ac:dyDescent="0.25">
      <c r="A5" s="78" t="s">
        <v>169</v>
      </c>
      <c r="B5" s="71">
        <v>4</v>
      </c>
      <c r="C5" s="96"/>
      <c r="D5" s="96">
        <f>C5*B5</f>
        <v>0</v>
      </c>
      <c r="E5" s="73"/>
    </row>
    <row r="6" spans="1:7" x14ac:dyDescent="0.25">
      <c r="A6" s="99" t="s">
        <v>166</v>
      </c>
      <c r="B6" s="71">
        <v>8</v>
      </c>
      <c r="C6" s="96"/>
      <c r="D6" s="96">
        <f t="shared" ref="D6:D8" si="0">C6*B6</f>
        <v>0</v>
      </c>
      <c r="E6" s="73"/>
    </row>
    <row r="7" spans="1:7" ht="45" x14ac:dyDescent="0.25">
      <c r="A7" s="99" t="s">
        <v>167</v>
      </c>
      <c r="B7" s="71">
        <v>32</v>
      </c>
      <c r="C7" s="98"/>
      <c r="D7" s="96">
        <f t="shared" si="0"/>
        <v>0</v>
      </c>
      <c r="E7" s="73"/>
    </row>
    <row r="8" spans="1:7" x14ac:dyDescent="0.25">
      <c r="A8" s="99" t="s">
        <v>168</v>
      </c>
      <c r="B8" s="71">
        <v>4</v>
      </c>
      <c r="C8" s="98"/>
      <c r="D8" s="96">
        <f t="shared" si="0"/>
        <v>0</v>
      </c>
      <c r="E8" s="73"/>
    </row>
    <row r="9" spans="1:7" x14ac:dyDescent="0.25">
      <c r="C9" s="244">
        <f>SUM(D5:D8)</f>
        <v>0</v>
      </c>
      <c r="D9" s="245"/>
      <c r="E9" s="75" t="s">
        <v>160</v>
      </c>
      <c r="F9" s="76">
        <f>C9/12</f>
        <v>0</v>
      </c>
      <c r="G9" s="77" t="s">
        <v>161</v>
      </c>
    </row>
  </sheetData>
  <mergeCells count="7">
    <mergeCell ref="A1:D1"/>
    <mergeCell ref="C9:D9"/>
    <mergeCell ref="C3:C4"/>
    <mergeCell ref="D3:D4"/>
    <mergeCell ref="A3:A4"/>
    <mergeCell ref="B3:B4"/>
    <mergeCell ref="A2:D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="91" zoomScaleNormal="100" zoomScaleSheetLayoutView="91" workbookViewId="0">
      <selection activeCell="B7" sqref="B7"/>
    </sheetView>
  </sheetViews>
  <sheetFormatPr defaultRowHeight="15" x14ac:dyDescent="0.25"/>
  <cols>
    <col min="1" max="1" width="16.5703125" customWidth="1"/>
    <col min="2" max="2" width="11.42578125" bestFit="1" customWidth="1"/>
    <col min="3" max="3" width="13.85546875" bestFit="1" customWidth="1"/>
    <col min="4" max="4" width="10.85546875" bestFit="1" customWidth="1"/>
    <col min="6" max="6" width="9.5703125" bestFit="1" customWidth="1"/>
  </cols>
  <sheetData>
    <row r="1" spans="1:7" x14ac:dyDescent="0.25">
      <c r="A1" s="254" t="s">
        <v>171</v>
      </c>
      <c r="B1" s="254"/>
      <c r="C1" s="254"/>
      <c r="D1" s="254"/>
    </row>
    <row r="2" spans="1:7" x14ac:dyDescent="0.25">
      <c r="A2" s="254"/>
      <c r="B2" s="254"/>
      <c r="C2" s="254"/>
      <c r="D2" s="254"/>
    </row>
    <row r="3" spans="1:7" x14ac:dyDescent="0.25">
      <c r="A3" s="254"/>
      <c r="B3" s="254"/>
      <c r="C3" s="254"/>
      <c r="D3" s="254"/>
    </row>
    <row r="4" spans="1:7" ht="21" x14ac:dyDescent="0.35">
      <c r="A4" s="250" t="s">
        <v>152</v>
      </c>
      <c r="B4" s="250"/>
      <c r="C4" s="251" t="s">
        <v>153</v>
      </c>
      <c r="D4" s="251"/>
    </row>
    <row r="5" spans="1:7" ht="15" customHeight="1" x14ac:dyDescent="0.25">
      <c r="A5" s="246" t="s">
        <v>150</v>
      </c>
      <c r="B5" s="246" t="s">
        <v>154</v>
      </c>
      <c r="C5" s="246" t="s">
        <v>155</v>
      </c>
      <c r="D5" s="246" t="s">
        <v>156</v>
      </c>
      <c r="E5" s="73"/>
    </row>
    <row r="6" spans="1:7" x14ac:dyDescent="0.25">
      <c r="A6" s="246"/>
      <c r="B6" s="246"/>
      <c r="C6" s="246"/>
      <c r="D6" s="246"/>
      <c r="E6" s="73"/>
    </row>
    <row r="7" spans="1:7" x14ac:dyDescent="0.25">
      <c r="A7" s="78" t="s">
        <v>157</v>
      </c>
      <c r="B7" s="71">
        <v>8</v>
      </c>
      <c r="C7" s="96"/>
      <c r="D7" s="96">
        <f>C7*B7</f>
        <v>0</v>
      </c>
      <c r="E7" s="73"/>
    </row>
    <row r="8" spans="1:7" x14ac:dyDescent="0.25">
      <c r="A8" s="78" t="s">
        <v>158</v>
      </c>
      <c r="B8" s="71">
        <v>8</v>
      </c>
      <c r="C8" s="96"/>
      <c r="D8" s="96">
        <f t="shared" ref="D8:D13" si="0">C8*B8</f>
        <v>0</v>
      </c>
      <c r="E8" s="73"/>
    </row>
    <row r="9" spans="1:7" x14ac:dyDescent="0.25">
      <c r="A9" s="78" t="s">
        <v>159</v>
      </c>
      <c r="B9" s="71">
        <v>16</v>
      </c>
      <c r="C9" s="100"/>
      <c r="D9" s="96">
        <f>C9*B9</f>
        <v>0</v>
      </c>
      <c r="E9" s="73"/>
    </row>
    <row r="10" spans="1:7" ht="75" x14ac:dyDescent="0.25">
      <c r="A10" s="78" t="s">
        <v>175</v>
      </c>
      <c r="B10" s="71">
        <v>4</v>
      </c>
      <c r="C10" s="96"/>
      <c r="D10" s="96">
        <f t="shared" ref="D10" si="1">C10*B10</f>
        <v>0</v>
      </c>
      <c r="E10" s="73"/>
    </row>
    <row r="11" spans="1:7" x14ac:dyDescent="0.25">
      <c r="A11" s="78" t="s">
        <v>176</v>
      </c>
      <c r="B11" s="71">
        <v>4</v>
      </c>
      <c r="C11" s="96"/>
      <c r="D11" s="96">
        <f t="shared" si="0"/>
        <v>0</v>
      </c>
      <c r="E11" s="73"/>
    </row>
    <row r="12" spans="1:7" ht="32.25" customHeight="1" x14ac:dyDescent="0.25">
      <c r="A12" s="112" t="s">
        <v>177</v>
      </c>
      <c r="B12" s="71">
        <v>24</v>
      </c>
      <c r="C12" s="96"/>
      <c r="D12" s="96">
        <f t="shared" si="0"/>
        <v>0</v>
      </c>
      <c r="E12" s="73"/>
    </row>
    <row r="13" spans="1:7" ht="45" x14ac:dyDescent="0.25">
      <c r="A13" s="78" t="s">
        <v>178</v>
      </c>
      <c r="B13" s="71">
        <v>24</v>
      </c>
      <c r="C13" s="96"/>
      <c r="D13" s="96">
        <f t="shared" si="0"/>
        <v>0</v>
      </c>
      <c r="E13" s="73"/>
    </row>
    <row r="14" spans="1:7" x14ac:dyDescent="0.25">
      <c r="A14" s="78"/>
      <c r="B14" s="71"/>
      <c r="C14" s="74"/>
      <c r="D14" s="96">
        <f>SUM(D7:D13)</f>
        <v>0</v>
      </c>
      <c r="E14" s="73"/>
    </row>
    <row r="15" spans="1:7" x14ac:dyDescent="0.25">
      <c r="C15" s="252">
        <f>SUM(D7:D14)</f>
        <v>0</v>
      </c>
      <c r="D15" s="253"/>
      <c r="E15" s="75" t="s">
        <v>160</v>
      </c>
      <c r="F15" s="76">
        <f>C15/12</f>
        <v>0</v>
      </c>
      <c r="G15" s="77" t="s">
        <v>161</v>
      </c>
    </row>
  </sheetData>
  <mergeCells count="8">
    <mergeCell ref="C15:D15"/>
    <mergeCell ref="A1:D3"/>
    <mergeCell ref="A4:B4"/>
    <mergeCell ref="C4:D4"/>
    <mergeCell ref="A5:A6"/>
    <mergeCell ref="B5:B6"/>
    <mergeCell ref="C5:C6"/>
    <mergeCell ref="D5:D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115" zoomScaleNormal="100" zoomScaleSheetLayoutView="115" workbookViewId="0">
      <selection activeCell="B6" sqref="B6"/>
    </sheetView>
  </sheetViews>
  <sheetFormatPr defaultRowHeight="15" x14ac:dyDescent="0.25"/>
  <cols>
    <col min="1" max="1" width="18.28515625" customWidth="1"/>
    <col min="2" max="2" width="37.42578125" customWidth="1"/>
    <col min="3" max="3" width="16.28515625" customWidth="1"/>
    <col min="4" max="4" width="22" customWidth="1"/>
    <col min="5" max="5" width="20.5703125" customWidth="1"/>
    <col min="6" max="6" width="21.5703125" bestFit="1" customWidth="1"/>
    <col min="7" max="8" width="17.28515625" bestFit="1" customWidth="1"/>
    <col min="9" max="9" width="11.5703125" bestFit="1" customWidth="1"/>
  </cols>
  <sheetData>
    <row r="1" spans="1:8" x14ac:dyDescent="0.25">
      <c r="A1" s="80"/>
      <c r="B1" s="80"/>
      <c r="C1" s="80"/>
      <c r="D1" s="80"/>
      <c r="E1" s="80"/>
      <c r="F1" s="80"/>
      <c r="G1" s="79"/>
      <c r="H1" s="79"/>
    </row>
    <row r="2" spans="1:8" ht="15" customHeight="1" x14ac:dyDescent="0.25">
      <c r="A2" s="257" t="s">
        <v>146</v>
      </c>
      <c r="B2" s="257"/>
      <c r="C2" s="257"/>
      <c r="D2" s="257"/>
      <c r="E2" s="257"/>
      <c r="F2" s="257"/>
      <c r="G2" s="79"/>
      <c r="H2" s="79"/>
    </row>
    <row r="3" spans="1:8" ht="15" customHeight="1" x14ac:dyDescent="0.25">
      <c r="A3" s="90"/>
      <c r="B3" s="90"/>
      <c r="C3" s="90"/>
      <c r="D3" s="90"/>
      <c r="E3" s="90"/>
      <c r="F3" s="90"/>
      <c r="G3" s="79"/>
      <c r="H3" s="79"/>
    </row>
    <row r="4" spans="1:8" ht="15" customHeight="1" x14ac:dyDescent="0.25">
      <c r="A4" s="90"/>
      <c r="B4" s="258" t="s">
        <v>165</v>
      </c>
      <c r="C4" s="258"/>
      <c r="D4" s="258"/>
      <c r="E4" s="258"/>
      <c r="F4" s="90"/>
      <c r="G4" s="79"/>
      <c r="H4" s="79"/>
    </row>
    <row r="5" spans="1:8" ht="15" customHeight="1" x14ac:dyDescent="0.25">
      <c r="A5" s="94" t="s">
        <v>150</v>
      </c>
      <c r="B5" s="94" t="s">
        <v>162</v>
      </c>
      <c r="C5" s="95" t="s">
        <v>163</v>
      </c>
      <c r="D5" s="95" t="s">
        <v>145</v>
      </c>
      <c r="E5" s="95" t="s">
        <v>151</v>
      </c>
      <c r="F5" s="95" t="s">
        <v>164</v>
      </c>
      <c r="G5" s="79"/>
      <c r="H5" s="79"/>
    </row>
    <row r="6" spans="1:8" ht="15" customHeight="1" x14ac:dyDescent="0.25">
      <c r="A6" s="82">
        <v>1</v>
      </c>
      <c r="B6" s="92" t="s">
        <v>172</v>
      </c>
      <c r="C6" s="97">
        <v>3</v>
      </c>
      <c r="D6" s="97">
        <v>3</v>
      </c>
      <c r="E6" s="93">
        <f>ASG!H140*C6</f>
        <v>0</v>
      </c>
      <c r="F6" s="93">
        <f>E6*12</f>
        <v>0</v>
      </c>
      <c r="G6" s="79"/>
      <c r="H6" s="79"/>
    </row>
    <row r="7" spans="1:8" ht="15" customHeight="1" x14ac:dyDescent="0.25">
      <c r="A7" s="82">
        <v>2</v>
      </c>
      <c r="B7" s="92" t="s">
        <v>173</v>
      </c>
      <c r="C7" s="97">
        <v>1</v>
      </c>
      <c r="D7" s="97">
        <v>1</v>
      </c>
      <c r="E7" s="93">
        <f>ASG!H141*C7</f>
        <v>0</v>
      </c>
      <c r="F7" s="93">
        <f>E7*12</f>
        <v>0</v>
      </c>
      <c r="G7" s="79"/>
      <c r="H7" s="79"/>
    </row>
    <row r="8" spans="1:8" x14ac:dyDescent="0.25">
      <c r="A8" s="259" t="s">
        <v>11</v>
      </c>
      <c r="B8" s="259"/>
      <c r="C8" s="259"/>
      <c r="D8" s="259"/>
      <c r="E8" s="259"/>
      <c r="F8" s="91">
        <f>SUM(F6:F7)</f>
        <v>0</v>
      </c>
      <c r="G8" s="79"/>
      <c r="H8" s="79"/>
    </row>
    <row r="9" spans="1:8" ht="15" customHeight="1" x14ac:dyDescent="0.25">
      <c r="A9" s="90"/>
      <c r="B9" s="90"/>
      <c r="C9" s="90"/>
      <c r="D9" s="90"/>
      <c r="E9" s="90"/>
      <c r="F9" s="90"/>
      <c r="G9" s="79"/>
      <c r="H9" s="79"/>
    </row>
    <row r="10" spans="1:8" x14ac:dyDescent="0.25">
      <c r="A10" s="79"/>
      <c r="B10" s="79"/>
      <c r="C10" s="79"/>
      <c r="D10" s="79"/>
      <c r="E10" s="79"/>
      <c r="F10" s="79"/>
      <c r="G10" s="79"/>
      <c r="H10" s="79"/>
    </row>
    <row r="11" spans="1:8" x14ac:dyDescent="0.25">
      <c r="A11" s="79"/>
      <c r="B11" s="79"/>
      <c r="C11" s="79"/>
      <c r="D11" s="79"/>
      <c r="E11" s="79"/>
      <c r="F11" s="79"/>
      <c r="G11" s="79"/>
      <c r="H11" s="79"/>
    </row>
    <row r="12" spans="1:8" x14ac:dyDescent="0.25">
      <c r="A12" s="86"/>
      <c r="B12" s="86"/>
      <c r="C12" s="87"/>
      <c r="D12" s="87"/>
      <c r="E12" s="87"/>
      <c r="F12" s="87"/>
      <c r="G12" s="79"/>
      <c r="H12" s="79"/>
    </row>
    <row r="13" spans="1:8" x14ac:dyDescent="0.25">
      <c r="A13" s="83"/>
      <c r="B13" s="84"/>
      <c r="C13" s="83"/>
      <c r="D13" s="83"/>
      <c r="E13" s="85"/>
      <c r="F13" s="85"/>
      <c r="G13" s="79"/>
      <c r="H13" s="79"/>
    </row>
    <row r="14" spans="1:8" ht="20.25" x14ac:dyDescent="0.25">
      <c r="A14" s="89"/>
      <c r="B14" s="89"/>
      <c r="C14" s="89"/>
      <c r="D14" s="89"/>
      <c r="E14" s="89"/>
      <c r="F14" s="81"/>
      <c r="G14" s="79"/>
      <c r="H14" s="79"/>
    </row>
    <row r="15" spans="1:8" x14ac:dyDescent="0.25">
      <c r="A15" s="88"/>
      <c r="B15" s="88"/>
      <c r="C15" s="88"/>
      <c r="D15" s="88"/>
      <c r="E15" s="88"/>
      <c r="F15" s="88"/>
      <c r="G15" s="79"/>
      <c r="H15" s="79"/>
    </row>
    <row r="16" spans="1:8" x14ac:dyDescent="0.25">
      <c r="A16" s="79"/>
      <c r="B16" s="79"/>
      <c r="C16" s="79"/>
      <c r="D16" s="79"/>
      <c r="E16" s="79"/>
      <c r="F16" s="79"/>
      <c r="G16" s="79"/>
      <c r="H16" s="79"/>
    </row>
    <row r="17" spans="1:8" x14ac:dyDescent="0.25">
      <c r="A17" s="79"/>
      <c r="B17" s="79"/>
      <c r="C17" s="79"/>
      <c r="D17" s="79"/>
      <c r="E17" s="79"/>
      <c r="F17" s="79"/>
      <c r="G17" s="79"/>
      <c r="H17" s="79"/>
    </row>
    <row r="18" spans="1:8" x14ac:dyDescent="0.25">
      <c r="A18" s="79"/>
      <c r="B18" s="79"/>
      <c r="C18" s="79"/>
      <c r="D18" s="79"/>
      <c r="E18" s="79"/>
      <c r="F18" s="79"/>
      <c r="G18" s="79"/>
      <c r="H18" s="79"/>
    </row>
    <row r="19" spans="1:8" x14ac:dyDescent="0.25">
      <c r="A19" s="79"/>
      <c r="B19" s="79"/>
      <c r="C19" s="79"/>
      <c r="D19" s="79"/>
      <c r="E19" s="255"/>
      <c r="F19" s="256"/>
      <c r="G19" s="79"/>
      <c r="H19" s="79"/>
    </row>
    <row r="20" spans="1:8" x14ac:dyDescent="0.25">
      <c r="A20" s="79"/>
      <c r="B20" s="79"/>
      <c r="C20" s="79"/>
      <c r="D20" s="79"/>
      <c r="E20" s="256"/>
      <c r="F20" s="256"/>
      <c r="G20" s="79"/>
      <c r="H20" s="79"/>
    </row>
    <row r="21" spans="1:8" x14ac:dyDescent="0.25">
      <c r="A21" s="79"/>
      <c r="B21" s="79"/>
      <c r="C21" s="79"/>
      <c r="D21" s="79"/>
      <c r="E21" s="79"/>
      <c r="F21" s="79"/>
      <c r="G21" s="79"/>
      <c r="H21" s="79"/>
    </row>
    <row r="22" spans="1:8" x14ac:dyDescent="0.25">
      <c r="A22" s="79"/>
      <c r="B22" s="79"/>
      <c r="C22" s="79"/>
      <c r="D22" s="79"/>
      <c r="E22" s="79"/>
      <c r="F22" s="79"/>
      <c r="G22" s="79"/>
      <c r="H22" s="79"/>
    </row>
    <row r="23" spans="1:8" x14ac:dyDescent="0.25">
      <c r="A23" s="79"/>
      <c r="B23" s="79"/>
      <c r="C23" s="79"/>
      <c r="D23" s="79"/>
      <c r="E23" s="79"/>
      <c r="F23" s="79"/>
      <c r="G23" s="79"/>
      <c r="H23" s="79"/>
    </row>
    <row r="24" spans="1:8" x14ac:dyDescent="0.25">
      <c r="A24" s="79"/>
      <c r="B24" s="79"/>
      <c r="C24" s="79"/>
      <c r="D24" s="79"/>
      <c r="E24" s="79"/>
      <c r="F24" s="79"/>
      <c r="G24" s="79"/>
      <c r="H24" s="79"/>
    </row>
    <row r="25" spans="1:8" x14ac:dyDescent="0.25">
      <c r="A25" s="79"/>
      <c r="B25" s="79"/>
      <c r="C25" s="79"/>
      <c r="D25" s="79"/>
      <c r="E25" s="79"/>
      <c r="F25" s="79"/>
      <c r="G25" s="79"/>
      <c r="H25" s="79"/>
    </row>
    <row r="26" spans="1:8" x14ac:dyDescent="0.25">
      <c r="A26" s="79"/>
      <c r="B26" s="79"/>
      <c r="C26" s="79"/>
      <c r="D26" s="79"/>
      <c r="E26" s="79"/>
      <c r="F26" s="79"/>
      <c r="G26" s="79"/>
      <c r="H26" s="79"/>
    </row>
    <row r="27" spans="1:8" x14ac:dyDescent="0.25">
      <c r="A27" s="79"/>
      <c r="B27" s="79"/>
      <c r="C27" s="79"/>
      <c r="D27" s="79"/>
      <c r="E27" s="79"/>
      <c r="F27" s="79"/>
      <c r="G27" s="79"/>
      <c r="H27" s="79"/>
    </row>
    <row r="28" spans="1:8" x14ac:dyDescent="0.25">
      <c r="A28" s="79"/>
      <c r="B28" s="79"/>
      <c r="C28" s="79"/>
      <c r="D28" s="79"/>
      <c r="E28" s="79"/>
      <c r="F28" s="79"/>
      <c r="G28" s="79"/>
      <c r="H28" s="79"/>
    </row>
    <row r="29" spans="1:8" x14ac:dyDescent="0.25">
      <c r="A29" s="79"/>
      <c r="B29" s="79"/>
      <c r="C29" s="79"/>
      <c r="D29" s="79"/>
      <c r="E29" s="79"/>
      <c r="F29" s="79"/>
      <c r="G29" s="79"/>
      <c r="H29" s="79"/>
    </row>
    <row r="30" spans="1:8" x14ac:dyDescent="0.25">
      <c r="A30" s="79"/>
      <c r="B30" s="79"/>
      <c r="C30" s="79"/>
      <c r="D30" s="79"/>
      <c r="E30" s="79"/>
      <c r="F30" s="79"/>
      <c r="G30" s="79"/>
      <c r="H30" s="79"/>
    </row>
    <row r="31" spans="1:8" x14ac:dyDescent="0.25">
      <c r="A31" s="79"/>
      <c r="B31" s="79"/>
      <c r="C31" s="79"/>
      <c r="D31" s="79"/>
      <c r="E31" s="79"/>
      <c r="F31" s="79"/>
      <c r="G31" s="79"/>
      <c r="H31" s="79"/>
    </row>
  </sheetData>
  <mergeCells count="4">
    <mergeCell ref="E19:F20"/>
    <mergeCell ref="A2:F2"/>
    <mergeCell ref="B4:E4"/>
    <mergeCell ref="A8:E8"/>
  </mergeCells>
  <pageMargins left="0.51181102362204722" right="0.51181102362204722" top="0.78740157480314965" bottom="0.78740157480314965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ASG</vt:lpstr>
      <vt:lpstr>ASG (2)</vt:lpstr>
      <vt:lpstr>EPI´s</vt:lpstr>
      <vt:lpstr>Uniforme</vt:lpstr>
      <vt:lpstr>Resumo</vt:lpstr>
      <vt:lpstr>ASG!Area_de_impressao</vt:lpstr>
      <vt:lpstr>'ASG (2)'!Area_de_impressao</vt:lpstr>
    </vt:vector>
  </TitlesOfParts>
  <Company>UFRJ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Marcelao da Silva Gonçalves</dc:creator>
  <cp:lastModifiedBy>Thays Santana</cp:lastModifiedBy>
  <cp:lastPrinted>2019-10-11T12:05:22Z</cp:lastPrinted>
  <dcterms:created xsi:type="dcterms:W3CDTF">2013-03-06T14:15:05Z</dcterms:created>
  <dcterms:modified xsi:type="dcterms:W3CDTF">2020-03-25T12:50:20Z</dcterms:modified>
</cp:coreProperties>
</file>